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20730" windowHeight="11760" activeTab="3"/>
  </bookViews>
  <sheets>
    <sheet name="Rincian Penggunaan Dana" sheetId="5" r:id="rId1"/>
    <sheet name="Rekap Pajak" sheetId="9" r:id="rId2"/>
    <sheet name="Rekap Penggunaan Dana" sheetId="8" r:id="rId3"/>
    <sheet name="Cash Flow" sheetId="2" r:id="rId4"/>
  </sheets>
  <externalReferences>
    <externalReference r:id="rId5"/>
  </externalReferences>
  <definedNames>
    <definedName name="a" localSheetId="1">#REF!</definedName>
    <definedName name="a" localSheetId="2">#REF!</definedName>
    <definedName name="a" localSheetId="0">#REF!</definedName>
    <definedName name="a">#REF!</definedName>
    <definedName name="aasd" localSheetId="1">#REF!</definedName>
    <definedName name="aasd" localSheetId="0">#REF!</definedName>
    <definedName name="aasd">#REF!</definedName>
    <definedName name="asf" localSheetId="1">#REF!</definedName>
    <definedName name="asf" localSheetId="0">#REF!</definedName>
    <definedName name="asf">#REF!</definedName>
    <definedName name="asw" localSheetId="1">#REF!</definedName>
    <definedName name="asw" localSheetId="0">#REF!</definedName>
    <definedName name="asw">#REF!</definedName>
    <definedName name="frendy" localSheetId="0">#REF!</definedName>
    <definedName name="frendy">#REF!</definedName>
    <definedName name="hjguy" localSheetId="1">#REF!</definedName>
    <definedName name="hjguy" localSheetId="0">#REF!</definedName>
    <definedName name="hjguy">#REF!</definedName>
    <definedName name="jumlahGaji" localSheetId="3">#REF!</definedName>
    <definedName name="jumlahGaji" localSheetId="1">#REF!</definedName>
    <definedName name="jumlahGaji" localSheetId="2">#REF!</definedName>
    <definedName name="jumlahGaji" localSheetId="0">#REF!</definedName>
    <definedName name="jumlahGaji">#REF!</definedName>
    <definedName name="jurnal" localSheetId="1">#REF!</definedName>
    <definedName name="jurnal" localSheetId="0">#REF!</definedName>
    <definedName name="jurnal">#REF!</definedName>
    <definedName name="kj" localSheetId="1">#REF!</definedName>
    <definedName name="kj" localSheetId="0">#REF!</definedName>
    <definedName name="kj">#REF!</definedName>
    <definedName name="kjas" localSheetId="1">#REF!</definedName>
    <definedName name="kjas" localSheetId="0">#REF!</definedName>
    <definedName name="kjas">#REF!</definedName>
    <definedName name="KlasifikasiBMN">[1]Ref!$A$2:$B$10</definedName>
    <definedName name="pejabat" localSheetId="3">#REF!</definedName>
    <definedName name="pejabat" localSheetId="1">#REF!</definedName>
    <definedName name="pejabat" localSheetId="2">#REF!</definedName>
    <definedName name="pejabat" localSheetId="0">#REF!</definedName>
    <definedName name="pejabat">#REF!</definedName>
    <definedName name="_xlnm.Print_Area" localSheetId="3">'Cash Flow'!$A$1:$F$31</definedName>
    <definedName name="_xlnm.Print_Area" localSheetId="2">'Rekap Penggunaan Dana'!$A$1:$H$28</definedName>
    <definedName name="_xlnm.Print_Area" localSheetId="0">'Rincian Penggunaan Dana'!$A$1:$O$73</definedName>
    <definedName name="_xlnm.Print_Titles" localSheetId="3">'Cash Flow'!$9:$10</definedName>
    <definedName name="_xlnm.Print_Titles" localSheetId="1">'Rekap Pajak'!$10:$11</definedName>
    <definedName name="_xlnm.Print_Titles" localSheetId="2">'Rekap Penggunaan Dana'!$11:$12</definedName>
    <definedName name="_xlnm.Print_Titles" localSheetId="0">'Rincian Penggunaan Dana'!$9:$10</definedName>
    <definedName name="tyyyyt">[1]Ref!$A$2:$B$10</definedName>
    <definedName name="yftcdm" localSheetId="1">#REF!</definedName>
    <definedName name="yftcdm" localSheetId="0">#REF!</definedName>
    <definedName name="yftcdm">#REF!</definedName>
  </definedNames>
  <calcPr calcId="124519"/>
</workbook>
</file>

<file path=xl/calcChain.xml><?xml version="1.0" encoding="utf-8"?>
<calcChain xmlns="http://schemas.openxmlformats.org/spreadsheetml/2006/main">
  <c r="O59" i="5"/>
  <c r="N59"/>
  <c r="J59"/>
  <c r="G59"/>
  <c r="O62"/>
  <c r="N62"/>
  <c r="J62"/>
  <c r="G62"/>
  <c r="F13" i="2" l="1"/>
  <c r="E17"/>
  <c r="O52" i="5"/>
  <c r="E15" i="2" s="1"/>
  <c r="G52" i="5"/>
  <c r="O32"/>
  <c r="G32"/>
  <c r="E16" i="2" l="1"/>
  <c r="O45" i="5"/>
  <c r="O42"/>
  <c r="N42"/>
  <c r="J42"/>
  <c r="O38"/>
  <c r="N38"/>
  <c r="J38"/>
  <c r="O28"/>
  <c r="N28"/>
  <c r="J28"/>
  <c r="O23"/>
  <c r="N23"/>
  <c r="J23"/>
  <c r="J64" l="1"/>
  <c r="E16" i="8"/>
  <c r="H16" s="1"/>
  <c r="D17" i="2"/>
  <c r="F17" s="1"/>
  <c r="E17" i="8"/>
  <c r="E18" i="2"/>
  <c r="F18" s="1"/>
  <c r="C16"/>
  <c r="E15" i="8"/>
  <c r="O14" i="5"/>
  <c r="O64" s="1"/>
  <c r="N14"/>
  <c r="I14"/>
  <c r="I64" s="1"/>
  <c r="F16" i="8" l="1"/>
  <c r="G16"/>
  <c r="H17"/>
  <c r="G17"/>
  <c r="F17"/>
  <c r="E19" i="2"/>
  <c r="H15" i="8"/>
  <c r="G15"/>
  <c r="F15"/>
  <c r="C15" i="2"/>
  <c r="F15" s="1"/>
  <c r="N64" i="5"/>
  <c r="E14" i="8"/>
  <c r="G14" s="1"/>
  <c r="F16" i="2"/>
  <c r="G14" i="5"/>
  <c r="G45"/>
  <c r="G42"/>
  <c r="G38"/>
  <c r="G28"/>
  <c r="G23"/>
  <c r="F14" i="8" l="1"/>
  <c r="H14"/>
  <c r="C19" i="2"/>
  <c r="F19" s="1"/>
  <c r="E18" i="8"/>
  <c r="G64" i="5"/>
  <c r="C16" i="9"/>
  <c r="C13"/>
  <c r="C14"/>
  <c r="C12"/>
  <c r="C15" l="1"/>
  <c r="C17" s="1"/>
</calcChain>
</file>

<file path=xl/sharedStrings.xml><?xml version="1.0" encoding="utf-8"?>
<sst xmlns="http://schemas.openxmlformats.org/spreadsheetml/2006/main" count="236" uniqueCount="128">
  <si>
    <t>JUMLAH</t>
  </si>
  <si>
    <t>LAPORAN CASH FLOW</t>
  </si>
  <si>
    <t>:</t>
  </si>
  <si>
    <t>Judul Penelitian</t>
  </si>
  <si>
    <t>Nama Peneliti</t>
  </si>
  <si>
    <t>Nilai Kontrak</t>
  </si>
  <si>
    <t>No</t>
  </si>
  <si>
    <t>URAIAN</t>
  </si>
  <si>
    <t>Jumlah</t>
  </si>
  <si>
    <t>Tahap I</t>
  </si>
  <si>
    <t>1</t>
  </si>
  <si>
    <t>Saldo Awal</t>
  </si>
  <si>
    <t>2</t>
  </si>
  <si>
    <t>Penerimaan per Tahap</t>
  </si>
  <si>
    <t>3</t>
  </si>
  <si>
    <t>Penggunaan per Tahap</t>
  </si>
  <si>
    <t>Saldo Akhir</t>
  </si>
  <si>
    <t>Anggaran</t>
  </si>
  <si>
    <t>Peneliti,</t>
  </si>
  <si>
    <t>Penerima</t>
  </si>
  <si>
    <t>Tanggal</t>
  </si>
  <si>
    <t>DPP</t>
  </si>
  <si>
    <t>PAJAK</t>
  </si>
  <si>
    <t>JUMLAH PAJAK</t>
  </si>
  <si>
    <t>JUMLAH NETTO</t>
  </si>
  <si>
    <t>PPN</t>
  </si>
  <si>
    <t>PPh 21</t>
  </si>
  <si>
    <t>PPh 22</t>
  </si>
  <si>
    <t>Total</t>
  </si>
  <si>
    <t>Peneliti</t>
  </si>
  <si>
    <t>Judul</t>
  </si>
  <si>
    <t>Tahap 2</t>
  </si>
  <si>
    <t xml:space="preserve"> </t>
  </si>
  <si>
    <t>Dana Tahap I</t>
  </si>
  <si>
    <t>Dana Tahap II</t>
  </si>
  <si>
    <t>TOTAL</t>
  </si>
  <si>
    <t>Jenis Belanja</t>
  </si>
  <si>
    <t>Realisasi</t>
  </si>
  <si>
    <t>Realisasi Dikurangi Anggaran (Rp)</t>
  </si>
  <si>
    <t>Realisasi Terhadap Anggaran   (%)</t>
  </si>
  <si>
    <t>Jumlah 521119 Belanja Barang Operasional Lainnya</t>
  </si>
  <si>
    <t>REKAPITULASI PAJAK</t>
  </si>
  <si>
    <t>JENIS PAJAK</t>
  </si>
  <si>
    <t>PPh 23</t>
  </si>
  <si>
    <t>PPh Pasal 4 Ayat 2</t>
  </si>
  <si>
    <t>Ketua Peneliti,</t>
  </si>
  <si>
    <t>c. Belanja Perjalanan</t>
  </si>
  <si>
    <t>TAHUN 2020</t>
  </si>
  <si>
    <t>NPWP</t>
  </si>
  <si>
    <t>TAHUN ANGGARAN 2020</t>
  </si>
  <si>
    <t>4</t>
  </si>
  <si>
    <t>Belanja Barang</t>
  </si>
  <si>
    <t>Belanja Jasa</t>
  </si>
  <si>
    <t>Belanja Perjalanan</t>
  </si>
  <si>
    <t xml:space="preserve">Belanja Modal </t>
  </si>
  <si>
    <t>REKAP PENGGUNAAN DANA</t>
  </si>
  <si>
    <t>RINCIAN PENGGUNAAN DANA</t>
  </si>
  <si>
    <t xml:space="preserve">Nilai Kontrak </t>
  </si>
  <si>
    <t>a. Belanja Barang</t>
  </si>
  <si>
    <t>c. Belanja Modal</t>
  </si>
  <si>
    <t>PPh 4(2)</t>
  </si>
  <si>
    <t>JUMLAH BRUTO</t>
  </si>
  <si>
    <t>Proporsi Jenis Belanja (%)</t>
  </si>
  <si>
    <t>Pra Kegiatan</t>
  </si>
  <si>
    <t>Pelaksanaan</t>
  </si>
  <si>
    <t>Pasca Pelaksanaan</t>
  </si>
  <si>
    <t>A</t>
  </si>
  <si>
    <t>I</t>
  </si>
  <si>
    <t>II</t>
  </si>
  <si>
    <t>B</t>
  </si>
  <si>
    <t>C</t>
  </si>
  <si>
    <t>III</t>
  </si>
  <si>
    <t>Belanja Modal</t>
  </si>
  <si>
    <t>Waskito Wibowo</t>
  </si>
  <si>
    <t>Honorarium koordinator peneliti</t>
  </si>
  <si>
    <t>Konsumsi makan rapat</t>
  </si>
  <si>
    <t>Honorarium pengolah data</t>
  </si>
  <si>
    <t>Honorarium narasumber</t>
  </si>
  <si>
    <t>Konsumsi kudapan (Snack) rapat</t>
  </si>
  <si>
    <t>Honorarium Moderator</t>
  </si>
  <si>
    <t>Nailil Huda</t>
  </si>
  <si>
    <t>Keperluan perkantoran (ATK/Alat Tulis Kantor)</t>
  </si>
  <si>
    <t>Bahan referensi</t>
  </si>
  <si>
    <t>Toko buku</t>
  </si>
  <si>
    <t>Toko percetakan</t>
  </si>
  <si>
    <t>Biaya cetak</t>
  </si>
  <si>
    <t>IV</t>
  </si>
  <si>
    <t>Transportasi peserta FGD</t>
  </si>
  <si>
    <t>Keperluan komunikasi</t>
  </si>
  <si>
    <t>b. Belanja Jasa</t>
  </si>
  <si>
    <t>Jakarta, 11 September 2020</t>
  </si>
  <si>
    <t>Tahun Anggaran 2020</t>
  </si>
  <si>
    <t>Keperluan perkantoran (ATK/Alat Tulis Kantor) dan foto kopi</t>
  </si>
  <si>
    <t>Mugy Nugraha</t>
  </si>
  <si>
    <t>Mugy Nugraha, Lc., M.A.</t>
  </si>
  <si>
    <t>: Mugy Nugraha, M.A.</t>
  </si>
  <si>
    <t>: 12.500.000</t>
  </si>
  <si>
    <t>: Politisasi Hadis Era Pilpres: Semantik dan Semiotik Hadis-hadis Politik Portal WWW.2019GANTIPRESIDEN.ORG</t>
  </si>
  <si>
    <t>Mugy Nugraha, M.A.</t>
  </si>
  <si>
    <t>Politisasi Hadis Era Pilpres: Semantik dan Semiotik Hadis-hadis Politik Portal WWW.2019GANTIPRESIDEN.ORG</t>
  </si>
  <si>
    <t>KEGIATAN PENELITIAN PENELITIAN (KLUSTER PEMBINAAN/KAPASITAS)</t>
  </si>
  <si>
    <t>KEGIATAN PENELITIAN (KLUSTER PEMBINAAN/KAPASITAS)</t>
  </si>
  <si>
    <t>10 Peserta FGD 1</t>
  </si>
  <si>
    <t>Honorarium pengolah data analisis (1 orang x 1.540.000)</t>
  </si>
  <si>
    <t>Muhammad Khairul Mustaghfirin</t>
  </si>
  <si>
    <t>Kertas (A4 dan B5), pensil, penghapus, pulpen, Tipe-X, penjepit kertas, tinta printer, amplop, stop map, penggaris, gunting, Filing Book, dan lainnya</t>
  </si>
  <si>
    <t>Paket ATK dan foto kopi proposal penelitian untuk FGD 1 (13 orang)</t>
  </si>
  <si>
    <t>Makan siang FGD 1 untuk penyempurnaan proposal penelitian (13 orang)</t>
  </si>
  <si>
    <t>Snack FGD 1 untuk penyempurnaan proposal penelitian (13 orang)</t>
  </si>
  <si>
    <t>Paket ATK dan foto kopi instrumen penelitian untuk rapat tim peneliti 1 (2 orang)</t>
  </si>
  <si>
    <t>Makan rapat tim peneliti 1 untuk merancang desain operasional dan instrumen (2 orang)</t>
  </si>
  <si>
    <t>Snack rapat tim peneliti 1 untuk merancang desain operasional dan instrumen (2 orang)</t>
  </si>
  <si>
    <t>Honorarium narasumber FGD 1 (1 orang x 3 jam x 900.000)</t>
  </si>
  <si>
    <t>Honorarium moderator FGD 1 (1 orang x 1 kali x 700.000)</t>
  </si>
  <si>
    <t>Honorarium koordinator peneliti (1 orang x 2 bulan x 420.000)</t>
  </si>
  <si>
    <t>Transportasi peserta FGD 1 (10 orang)</t>
  </si>
  <si>
    <t>Pulsa untuk 2 orang</t>
  </si>
  <si>
    <t>Paket ATK dan foto kopi hasil pengumpulan data 100% untuk rapat tim peneliti 2 (2 orang)</t>
  </si>
  <si>
    <t>Makan rapat tim peneliti 2 untuk Progres pengumpulan data 100% (2 orang)</t>
  </si>
  <si>
    <t>Snack rapat tim peneliti 2 untuk Progres pengumpulan data 100% (2 orang)</t>
  </si>
  <si>
    <t>Buku pemahaman hadis</t>
  </si>
  <si>
    <t>Buku ilmu bahasa semantik dan semiotik</t>
  </si>
  <si>
    <t>Buku ilmu politik</t>
  </si>
  <si>
    <t>Cetak jurnal tentang fatwa, ilmu sosial, dan politik</t>
  </si>
  <si>
    <t>Paket ATK dan penggandaan hasil pengolahan data untuk rapat tim peneliti 3 (2 orang)</t>
  </si>
  <si>
    <t>Makan rapat tim peneliti 3 untuk Validasi pengolahan data (2 orang)</t>
  </si>
  <si>
    <t>Snack rapat tim peneliti 3 untuk Validasi pengolahan data (2 orang)</t>
  </si>
  <si>
    <t>Laporan penelitian dalam bentuk laporan narasi, draf artikel, dan laporan keuangan (10 eksemplar)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</si>
</sst>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_-* #,##0_-;_-* #,##0\-;_-* &quot;-&quot;??_-;_-@_-"/>
    <numFmt numFmtId="167" formatCode="000"/>
  </numFmts>
  <fonts count="3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  <charset val="1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name val="Arial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41" fontId="9" fillId="0" borderId="0" applyFont="0" applyFill="0" applyBorder="0" applyAlignment="0" applyProtection="0"/>
    <xf numFmtId="0" fontId="1" fillId="0" borderId="0"/>
    <xf numFmtId="0" fontId="3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1" applyNumberFormat="0" applyAlignment="0" applyProtection="0"/>
    <xf numFmtId="0" fontId="14" fillId="22" borderId="12" applyNumberFormat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9" fillId="0" borderId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1" applyNumberFormat="0" applyAlignment="0" applyProtection="0"/>
    <xf numFmtId="0" fontId="22" fillId="0" borderId="16" applyNumberFormat="0" applyFill="0" applyAlignment="0" applyProtection="0"/>
    <xf numFmtId="0" fontId="2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17" applyNumberFormat="0" applyFont="0" applyAlignment="0" applyProtection="0"/>
    <xf numFmtId="0" fontId="24" fillId="21" borderId="18" applyNumberFormat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1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/>
    </xf>
    <xf numFmtId="41" fontId="5" fillId="0" borderId="5" xfId="5" applyFont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41" fontId="5" fillId="0" borderId="2" xfId="5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41" fontId="4" fillId="0" borderId="0" xfId="5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37" fontId="4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10" fillId="2" borderId="0" xfId="6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41" fontId="7" fillId="2" borderId="2" xfId="5" applyFont="1" applyFill="1" applyBorder="1" applyAlignment="1">
      <alignment horizontal="center" vertical="center"/>
    </xf>
    <xf numFmtId="41" fontId="7" fillId="2" borderId="2" xfId="5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/>
    </xf>
    <xf numFmtId="41" fontId="4" fillId="0" borderId="2" xfId="5" applyFont="1" applyBorder="1" applyAlignment="1">
      <alignment vertical="center"/>
    </xf>
    <xf numFmtId="41" fontId="5" fillId="0" borderId="0" xfId="0" applyNumberFormat="1" applyFont="1" applyBorder="1" applyAlignment="1">
      <alignment vertical="center" wrapText="1"/>
    </xf>
    <xf numFmtId="41" fontId="4" fillId="0" borderId="0" xfId="5" applyFont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41" fontId="4" fillId="0" borderId="0" xfId="5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41" fontId="4" fillId="0" borderId="0" xfId="5" applyFont="1" applyBorder="1" applyAlignment="1">
      <alignment vertical="center" wrapText="1"/>
    </xf>
    <xf numFmtId="41" fontId="5" fillId="2" borderId="8" xfId="2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/>
    <xf numFmtId="41" fontId="5" fillId="2" borderId="5" xfId="2" applyFont="1" applyFill="1" applyBorder="1" applyAlignment="1">
      <alignment horizontal="center" vertical="center" wrapText="1"/>
    </xf>
    <xf numFmtId="9" fontId="5" fillId="0" borderId="2" xfId="98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37" fontId="4" fillId="0" borderId="2" xfId="0" quotePrefix="1" applyNumberFormat="1" applyFont="1" applyBorder="1" applyAlignment="1">
      <alignment vertical="center"/>
    </xf>
    <xf numFmtId="9" fontId="4" fillId="0" borderId="2" xfId="98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41" fontId="30" fillId="0" borderId="0" xfId="2" quotePrefix="1" applyFont="1" applyAlignment="1">
      <alignment vertical="center"/>
    </xf>
    <xf numFmtId="0" fontId="28" fillId="0" borderId="5" xfId="0" quotePrefix="1" applyFont="1" applyBorder="1" applyAlignment="1">
      <alignment horizontal="center" vertical="center"/>
    </xf>
    <xf numFmtId="1" fontId="28" fillId="2" borderId="5" xfId="4" applyNumberFormat="1" applyFont="1" applyFill="1" applyBorder="1" applyAlignment="1">
      <alignment horizontal="left" vertical="center" wrapText="1"/>
    </xf>
    <xf numFmtId="1" fontId="28" fillId="0" borderId="5" xfId="0" applyNumberFormat="1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37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0" fillId="0" borderId="0" xfId="3" applyFont="1" applyAlignment="1">
      <alignment vertical="center"/>
    </xf>
    <xf numFmtId="0" fontId="31" fillId="2" borderId="0" xfId="0" applyFont="1" applyFill="1" applyBorder="1" applyAlignment="1">
      <alignment horizontal="justify" vertical="center"/>
    </xf>
    <xf numFmtId="0" fontId="30" fillId="0" borderId="0" xfId="0" applyFont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wrapText="1"/>
    </xf>
    <xf numFmtId="0" fontId="31" fillId="2" borderId="0" xfId="0" applyFont="1" applyFill="1" applyAlignment="1">
      <alignment vertical="center"/>
    </xf>
    <xf numFmtId="0" fontId="31" fillId="2" borderId="0" xfId="6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" fontId="4" fillId="2" borderId="3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41" fontId="4" fillId="0" borderId="0" xfId="2" quotePrefix="1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41" fontId="4" fillId="0" borderId="2" xfId="5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1" fontId="4" fillId="0" borderId="0" xfId="5" applyFont="1" applyFill="1" applyBorder="1" applyAlignment="1">
      <alignment vertical="center"/>
    </xf>
    <xf numFmtId="0" fontId="6" fillId="0" borderId="0" xfId="0" applyFont="1" applyAlignment="1">
      <alignment wrapText="1"/>
    </xf>
    <xf numFmtId="41" fontId="4" fillId="0" borderId="0" xfId="2" quotePrefix="1" applyFont="1" applyAlignment="1">
      <alignment vertical="center"/>
    </xf>
    <xf numFmtId="1" fontId="5" fillId="2" borderId="5" xfId="4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41" fontId="4" fillId="0" borderId="0" xfId="2" quotePrefix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left" vertical="center"/>
    </xf>
    <xf numFmtId="0" fontId="5" fillId="27" borderId="0" xfId="0" applyFont="1" applyFill="1" applyAlignment="1">
      <alignment vertical="center"/>
    </xf>
    <xf numFmtId="0" fontId="5" fillId="0" borderId="2" xfId="0" quotePrefix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/>
    </xf>
    <xf numFmtId="15" fontId="5" fillId="0" borderId="2" xfId="0" quotePrefix="1" applyNumberFormat="1" applyFont="1" applyBorder="1" applyAlignment="1">
      <alignment horizontal="left" vertical="top"/>
    </xf>
    <xf numFmtId="3" fontId="5" fillId="0" borderId="2" xfId="0" quotePrefix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14" fontId="5" fillId="2" borderId="2" xfId="4" quotePrefix="1" applyNumberFormat="1" applyFont="1" applyFill="1" applyBorder="1" applyAlignment="1">
      <alignment horizontal="left" vertical="top" wrapText="1"/>
    </xf>
    <xf numFmtId="41" fontId="5" fillId="0" borderId="2" xfId="5" applyFont="1" applyBorder="1" applyAlignment="1">
      <alignment horizontal="left" vertical="top" wrapText="1"/>
    </xf>
    <xf numFmtId="41" fontId="5" fillId="0" borderId="2" xfId="0" applyNumberFormat="1" applyFont="1" applyBorder="1" applyAlignment="1">
      <alignment horizontal="right" vertical="top"/>
    </xf>
    <xf numFmtId="15" fontId="5" fillId="0" borderId="2" xfId="0" quotePrefix="1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left" vertical="top" wrapText="1"/>
    </xf>
    <xf numFmtId="14" fontId="5" fillId="2" borderId="2" xfId="4" applyNumberFormat="1" applyFont="1" applyFill="1" applyBorder="1" applyAlignment="1">
      <alignment horizontal="left" vertical="top" wrapText="1"/>
    </xf>
    <xf numFmtId="0" fontId="5" fillId="0" borderId="2" xfId="0" quotePrefix="1" applyFont="1" applyBorder="1" applyAlignment="1">
      <alignment horizontal="right" vertical="top"/>
    </xf>
    <xf numFmtId="41" fontId="5" fillId="0" borderId="2" xfId="5" applyFont="1" applyBorder="1" applyAlignment="1">
      <alignment horizontal="right" vertical="top"/>
    </xf>
    <xf numFmtId="3" fontId="5" fillId="0" borderId="2" xfId="0" quotePrefix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5" fillId="2" borderId="2" xfId="0" quotePrefix="1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15" fontId="5" fillId="2" borderId="2" xfId="0" quotePrefix="1" applyNumberFormat="1" applyFont="1" applyFill="1" applyBorder="1" applyAlignment="1">
      <alignment horizontal="left" vertical="top"/>
    </xf>
    <xf numFmtId="3" fontId="5" fillId="2" borderId="2" xfId="0" quotePrefix="1" applyNumberFormat="1" applyFont="1" applyFill="1" applyBorder="1" applyAlignment="1">
      <alignment horizontal="left" vertical="top"/>
    </xf>
    <xf numFmtId="0" fontId="5" fillId="2" borderId="2" xfId="0" quotePrefix="1" applyFont="1" applyFill="1" applyBorder="1" applyAlignment="1">
      <alignment horizontal="left" vertical="top"/>
    </xf>
    <xf numFmtId="0" fontId="5" fillId="2" borderId="2" xfId="0" quotePrefix="1" applyFont="1" applyFill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left" vertical="top" wrapText="1"/>
    </xf>
    <xf numFmtId="41" fontId="4" fillId="0" borderId="0" xfId="5" applyFont="1" applyBorder="1" applyAlignment="1">
      <alignment vertical="center" wrapText="1"/>
    </xf>
    <xf numFmtId="41" fontId="4" fillId="27" borderId="2" xfId="0" quotePrefix="1" applyNumberFormat="1" applyFont="1" applyFill="1" applyBorder="1" applyAlignment="1">
      <alignment horizontal="left" vertical="center"/>
    </xf>
    <xf numFmtId="0" fontId="4" fillId="27" borderId="2" xfId="0" quotePrefix="1" applyFont="1" applyFill="1" applyBorder="1" applyAlignment="1">
      <alignment vertical="center"/>
    </xf>
    <xf numFmtId="0" fontId="4" fillId="27" borderId="2" xfId="0" quotePrefix="1" applyFont="1" applyFill="1" applyBorder="1" applyAlignment="1">
      <alignment horizontal="left" vertical="center"/>
    </xf>
    <xf numFmtId="0" fontId="4" fillId="27" borderId="0" xfId="0" applyFont="1" applyFill="1" applyAlignment="1">
      <alignment vertical="center"/>
    </xf>
    <xf numFmtId="0" fontId="4" fillId="26" borderId="2" xfId="0" quotePrefix="1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7" borderId="2" xfId="0" quotePrefix="1" applyFont="1" applyFill="1" applyBorder="1" applyAlignment="1">
      <alignment horizontal="center" vertical="center"/>
    </xf>
    <xf numFmtId="1" fontId="4" fillId="27" borderId="2" xfId="0" applyNumberFormat="1" applyFont="1" applyFill="1" applyBorder="1" applyAlignment="1">
      <alignment horizontal="left" vertical="center" wrapText="1"/>
    </xf>
    <xf numFmtId="1" fontId="4" fillId="27" borderId="2" xfId="0" applyNumberFormat="1" applyFont="1" applyFill="1" applyBorder="1" applyAlignment="1">
      <alignment horizontal="left" vertical="top" wrapText="1"/>
    </xf>
    <xf numFmtId="3" fontId="4" fillId="27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15" fontId="5" fillId="0" borderId="2" xfId="0" applyNumberFormat="1" applyFont="1" applyBorder="1" applyAlignment="1">
      <alignment horizontal="left" vertical="top"/>
    </xf>
    <xf numFmtId="0" fontId="4" fillId="27" borderId="2" xfId="0" quotePrefix="1" applyFont="1" applyFill="1" applyBorder="1" applyAlignment="1">
      <alignment horizontal="left" vertical="top" wrapText="1"/>
    </xf>
    <xf numFmtId="3" fontId="4" fillId="27" borderId="2" xfId="0" quotePrefix="1" applyNumberFormat="1" applyFont="1" applyFill="1" applyBorder="1" applyAlignment="1">
      <alignment horizontal="left" vertical="top" wrapText="1"/>
    </xf>
    <xf numFmtId="14" fontId="5" fillId="28" borderId="2" xfId="0" applyNumberFormat="1" applyFont="1" applyFill="1" applyBorder="1" applyAlignment="1">
      <alignment horizontal="left" vertical="top" wrapText="1"/>
    </xf>
    <xf numFmtId="165" fontId="8" fillId="28" borderId="2" xfId="0" applyNumberFormat="1" applyFont="1" applyFill="1" applyBorder="1" applyAlignment="1">
      <alignment horizontal="left" vertical="top" wrapText="1"/>
    </xf>
    <xf numFmtId="41" fontId="5" fillId="0" borderId="2" xfId="0" applyNumberFormat="1" applyFont="1" applyBorder="1" applyAlignment="1">
      <alignment horizontal="left" vertical="top" wrapText="1"/>
    </xf>
    <xf numFmtId="0" fontId="4" fillId="2" borderId="2" xfId="0" quotePrefix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2" xfId="0" quotePrefix="1" applyFont="1" applyFill="1" applyBorder="1" applyAlignment="1">
      <alignment horizontal="left" vertical="center" wrapText="1"/>
    </xf>
    <xf numFmtId="3" fontId="5" fillId="2" borderId="2" xfId="0" quotePrefix="1" applyNumberFormat="1" applyFont="1" applyFill="1" applyBorder="1" applyAlignment="1">
      <alignment horizontal="left" vertical="center"/>
    </xf>
    <xf numFmtId="15" fontId="5" fillId="2" borderId="2" xfId="0" quotePrefix="1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top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41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32" fillId="0" borderId="2" xfId="0" quotePrefix="1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4" fillId="26" borderId="2" xfId="0" quotePrefix="1" applyFont="1" applyFill="1" applyBorder="1" applyAlignment="1">
      <alignment horizontal="left" vertical="center"/>
    </xf>
    <xf numFmtId="0" fontId="4" fillId="27" borderId="2" xfId="0" quotePrefix="1" applyFont="1" applyFill="1" applyBorder="1" applyAlignment="1">
      <alignment horizontal="left" vertical="center"/>
    </xf>
    <xf numFmtId="1" fontId="4" fillId="27" borderId="2" xfId="0" applyNumberFormat="1" applyFont="1" applyFill="1" applyBorder="1" applyAlignment="1">
      <alignment horizontal="left" vertical="top" wrapText="1"/>
    </xf>
    <xf numFmtId="1" fontId="4" fillId="27" borderId="2" xfId="0" applyNumberFormat="1" applyFont="1" applyFill="1" applyBorder="1" applyAlignment="1">
      <alignment horizontal="left" vertical="center" wrapText="1"/>
    </xf>
    <xf numFmtId="0" fontId="4" fillId="27" borderId="2" xfId="0" quotePrefix="1" applyFont="1" applyFill="1" applyBorder="1" applyAlignment="1">
      <alignment horizontal="left" vertical="top" wrapText="1"/>
    </xf>
    <xf numFmtId="0" fontId="4" fillId="0" borderId="0" xfId="3" applyFont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1" fontId="4" fillId="0" borderId="0" xfId="5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41" fontId="30" fillId="2" borderId="4" xfId="2" applyFont="1" applyFill="1" applyBorder="1" applyAlignment="1">
      <alignment horizontal="center" vertical="center" wrapText="1"/>
    </xf>
    <xf numFmtId="41" fontId="30" fillId="2" borderId="3" xfId="2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1" fontId="30" fillId="0" borderId="4" xfId="0" quotePrefix="1" applyNumberFormat="1" applyFont="1" applyBorder="1" applyAlignment="1">
      <alignment horizontal="center" vertical="center"/>
    </xf>
    <xf numFmtId="0" fontId="30" fillId="0" borderId="3" xfId="0" quotePrefix="1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7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41" fontId="4" fillId="0" borderId="20" xfId="2" quotePrefix="1" applyFont="1" applyBorder="1" applyAlignment="1">
      <alignment horizontal="left" vertical="center"/>
    </xf>
    <xf numFmtId="3" fontId="4" fillId="0" borderId="21" xfId="3" applyNumberFormat="1" applyFont="1" applyBorder="1" applyAlignment="1">
      <alignment horizontal="left" vertical="center"/>
    </xf>
    <xf numFmtId="0" fontId="4" fillId="0" borderId="21" xfId="3" applyFont="1" applyBorder="1" applyAlignment="1">
      <alignment horizontal="left" vertical="center"/>
    </xf>
    <xf numFmtId="41" fontId="4" fillId="0" borderId="0" xfId="2" quotePrefix="1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1" fontId="29" fillId="25" borderId="4" xfId="4" applyNumberFormat="1" applyFont="1" applyFill="1" applyBorder="1" applyAlignment="1">
      <alignment horizontal="left" vertical="center" wrapText="1"/>
    </xf>
    <xf numFmtId="1" fontId="29" fillId="25" borderId="1" xfId="4" applyNumberFormat="1" applyFont="1" applyFill="1" applyBorder="1" applyAlignment="1">
      <alignment horizontal="left" vertical="center" wrapText="1"/>
    </xf>
    <xf numFmtId="1" fontId="29" fillId="25" borderId="3" xfId="4" applyNumberFormat="1" applyFont="1" applyFill="1" applyBorder="1" applyAlignment="1">
      <alignment horizontal="left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1" fontId="4" fillId="2" borderId="4" xfId="4" applyNumberFormat="1" applyFont="1" applyFill="1" applyBorder="1" applyAlignment="1">
      <alignment horizontal="center" vertical="center" wrapText="1"/>
    </xf>
    <xf numFmtId="1" fontId="4" fillId="2" borderId="3" xfId="4" applyNumberFormat="1" applyFont="1" applyFill="1" applyBorder="1" applyAlignment="1">
      <alignment horizontal="center" vertical="center" wrapText="1"/>
    </xf>
    <xf numFmtId="41" fontId="5" fillId="2" borderId="4" xfId="2" applyFont="1" applyFill="1" applyBorder="1" applyAlignment="1">
      <alignment horizontal="center" vertical="center" wrapText="1"/>
    </xf>
    <xf numFmtId="41" fontId="5" fillId="2" borderId="3" xfId="2" applyFont="1" applyFill="1" applyBorder="1" applyAlignment="1">
      <alignment horizontal="center" vertical="center" wrapText="1"/>
    </xf>
    <xf numFmtId="41" fontId="4" fillId="0" borderId="4" xfId="0" quotePrefix="1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</cellXfs>
  <cellStyles count="9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[0]" xfId="2" builtinId="6"/>
    <cellStyle name="Comma [0] 10" xfId="35"/>
    <cellStyle name="Comma [0] 11" xfId="36"/>
    <cellStyle name="Comma [0] 2" xfId="37"/>
    <cellStyle name="Comma [0] 2 2" xfId="5"/>
    <cellStyle name="Comma [0] 2 2 2" xfId="38"/>
    <cellStyle name="Comma [0] 2 3" xfId="39"/>
    <cellStyle name="Comma [0] 3" xfId="40"/>
    <cellStyle name="Comma [0] 4" xfId="41"/>
    <cellStyle name="Comma [0] 4 2" xfId="42"/>
    <cellStyle name="Comma [0] 5" xfId="43"/>
    <cellStyle name="Comma [0] 5 2" xfId="44"/>
    <cellStyle name="Comma [0] 5 3" xfId="45"/>
    <cellStyle name="Comma [0] 6" xfId="46"/>
    <cellStyle name="Comma [0] 6 2" xfId="47"/>
    <cellStyle name="Comma [0] 7" xfId="48"/>
    <cellStyle name="Comma [0] 8" xfId="49"/>
    <cellStyle name="Comma [0] 9" xfId="50"/>
    <cellStyle name="Comma 10" xfId="51"/>
    <cellStyle name="Comma 11" xfId="52"/>
    <cellStyle name="Comma 12" xfId="53"/>
    <cellStyle name="Comma 2" xfId="54"/>
    <cellStyle name="Comma 2 2" xfId="55"/>
    <cellStyle name="Comma 2 2 2" xfId="56"/>
    <cellStyle name="Comma 2 3" xfId="57"/>
    <cellStyle name="Comma 3" xfId="58"/>
    <cellStyle name="Comma 3 2" xfId="59"/>
    <cellStyle name="Comma 4" xfId="60"/>
    <cellStyle name="Comma 4 2" xfId="61"/>
    <cellStyle name="Comma 4 2 2" xfId="62"/>
    <cellStyle name="Comma 5" xfId="63"/>
    <cellStyle name="Comma 5 2" xfId="64"/>
    <cellStyle name="Comma 6" xfId="65"/>
    <cellStyle name="Comma 6 2" xfId="66"/>
    <cellStyle name="Comma 7" xfId="67"/>
    <cellStyle name="Comma 8" xfId="68"/>
    <cellStyle name="Comma 9" xfId="69"/>
    <cellStyle name="Currency 2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3"/>
    <cellStyle name="Normal 2 2" xfId="6"/>
    <cellStyle name="Normal 2 2 2" xfId="80"/>
    <cellStyle name="Normal 2 3" xfId="81"/>
    <cellStyle name="Normal 2_09.RBA FST 2009 REVISI FORMAT 2010" xfId="82"/>
    <cellStyle name="Normal 3" xfId="83"/>
    <cellStyle name="Normal 3 2" xfId="84"/>
    <cellStyle name="Normal 4" xfId="85"/>
    <cellStyle name="Normal 5" xfId="86"/>
    <cellStyle name="Normal 6" xfId="87"/>
    <cellStyle name="Normal 6 2" xfId="88"/>
    <cellStyle name="Normal 7" xfId="89"/>
    <cellStyle name="Normal 8" xfId="90"/>
    <cellStyle name="Normal 9" xfId="91"/>
    <cellStyle name="Normal_12. RBA Rektorat" xfId="4"/>
    <cellStyle name="Normal_BKU Januari 2011  1" xfId="7"/>
    <cellStyle name="Note 2" xfId="92"/>
    <cellStyle name="Output 2" xfId="93"/>
    <cellStyle name="Percent" xfId="98" builtinId="5"/>
    <cellStyle name="Percent 2" xfId="94"/>
    <cellStyle name="Title 2" xfId="95"/>
    <cellStyle name="Total 2" xfId="96"/>
    <cellStyle name="Warning Text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PORAN%20keUANGAN%20FEIS%202009\Semester2%20FEIS%202009\08.%20FEIS%20Peral%20&amp;%20Mesin%202009%20semester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Data"/>
      <sheetName val="Laporan"/>
    </sheetNames>
    <sheetDataSet>
      <sheetData sheetId="0">
        <row r="2">
          <cell r="A2">
            <v>1</v>
          </cell>
          <cell r="B2" t="str">
            <v>Alat Besar</v>
          </cell>
        </row>
        <row r="3">
          <cell r="A3">
            <v>2</v>
          </cell>
          <cell r="B3" t="str">
            <v>Alat Angkutan</v>
          </cell>
        </row>
        <row r="4">
          <cell r="A4">
            <v>3</v>
          </cell>
          <cell r="B4" t="str">
            <v>Alat Bengkel dan Alat Ukur</v>
          </cell>
        </row>
        <row r="5">
          <cell r="A5">
            <v>4</v>
          </cell>
          <cell r="B5" t="str">
            <v>Alat Kantor dan Rumah Tangga</v>
          </cell>
        </row>
        <row r="6">
          <cell r="A6">
            <v>5</v>
          </cell>
          <cell r="B6" t="str">
            <v>Alat Studio, Komunikasi dan Pemancar</v>
          </cell>
        </row>
        <row r="7">
          <cell r="A7">
            <v>6</v>
          </cell>
          <cell r="B7" t="str">
            <v>Alat Kedokteran dan Kesehatan</v>
          </cell>
        </row>
        <row r="8">
          <cell r="A8">
            <v>7</v>
          </cell>
          <cell r="B8" t="str">
            <v>Alat Laboratorium</v>
          </cell>
        </row>
        <row r="9">
          <cell r="A9">
            <v>8</v>
          </cell>
          <cell r="B9" t="str">
            <v>Komputer</v>
          </cell>
        </row>
        <row r="10">
          <cell r="A10">
            <v>14</v>
          </cell>
          <cell r="B10" t="str">
            <v>Barang Bercorak Kesenian/Kebudayaan/Olah Raga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view="pageBreakPreview" topLeftCell="A57" zoomScale="150" zoomScaleSheetLayoutView="150" workbookViewId="0">
      <selection activeCell="N66" sqref="N66"/>
    </sheetView>
  </sheetViews>
  <sheetFormatPr defaultColWidth="9.125" defaultRowHeight="12.75"/>
  <cols>
    <col min="1" max="1" width="3.125" style="1" bestFit="1" customWidth="1"/>
    <col min="2" max="2" width="11.375" style="1" bestFit="1" customWidth="1"/>
    <col min="3" max="3" width="8.375" style="1" bestFit="1" customWidth="1"/>
    <col min="4" max="4" width="5.875" style="1" bestFit="1" customWidth="1"/>
    <col min="5" max="5" width="8.5" style="1" bestFit="1" customWidth="1"/>
    <col min="6" max="6" width="7.625" style="1" bestFit="1" customWidth="1"/>
    <col min="7" max="7" width="10" style="1" bestFit="1" customWidth="1"/>
    <col min="8" max="8" width="4.375" style="1" bestFit="1" customWidth="1"/>
    <col min="9" max="10" width="7.625" style="1" bestFit="1" customWidth="1"/>
    <col min="11" max="11" width="7.5" style="1" customWidth="1"/>
    <col min="12" max="12" width="7.375" style="1" bestFit="1" customWidth="1"/>
    <col min="13" max="13" width="7.625" style="1" bestFit="1" customWidth="1"/>
    <col min="14" max="14" width="9.875" style="1" customWidth="1"/>
    <col min="15" max="15" width="10" style="1" customWidth="1"/>
    <col min="16" max="16" width="11" style="1" bestFit="1" customWidth="1"/>
    <col min="17" max="16384" width="9.125" style="1"/>
  </cols>
  <sheetData>
    <row r="1" spans="1:16">
      <c r="A1" s="169" t="s">
        <v>56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>
      <c r="A2" s="169" t="s">
        <v>100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6">
      <c r="A3" s="169" t="s">
        <v>47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6">
      <c r="A4" s="40"/>
      <c r="B4" s="59"/>
      <c r="C4" s="40"/>
      <c r="D4" s="84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>
      <c r="A5" s="40"/>
      <c r="B5" s="3" t="s">
        <v>29</v>
      </c>
      <c r="C5" s="3" t="s">
        <v>95</v>
      </c>
      <c r="D5" s="3"/>
      <c r="F5" s="4"/>
      <c r="G5" s="40"/>
      <c r="H5" s="40"/>
      <c r="I5" s="40"/>
      <c r="J5" s="40"/>
      <c r="K5" s="40"/>
      <c r="L5" s="40"/>
      <c r="M5" s="40"/>
      <c r="N5" s="40"/>
      <c r="O5" s="40"/>
    </row>
    <row r="6" spans="1:16">
      <c r="A6" s="40"/>
      <c r="B6" s="3" t="s">
        <v>30</v>
      </c>
      <c r="C6" s="3" t="s">
        <v>97</v>
      </c>
      <c r="D6" s="3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>
      <c r="A7" s="40"/>
      <c r="B7" s="3" t="s">
        <v>17</v>
      </c>
      <c r="C7" s="3" t="s">
        <v>96</v>
      </c>
      <c r="D7" s="3"/>
      <c r="F7" s="93"/>
      <c r="G7" s="93"/>
      <c r="H7" s="93"/>
      <c r="I7" s="93"/>
      <c r="J7" s="93"/>
      <c r="K7" s="93"/>
      <c r="L7" s="93"/>
      <c r="M7" s="93"/>
      <c r="N7" s="40"/>
      <c r="O7" s="40"/>
    </row>
    <row r="8" spans="1:16" ht="15" customHeight="1">
      <c r="A8" s="169"/>
      <c r="B8" s="169"/>
      <c r="C8" s="169"/>
      <c r="D8" s="169"/>
      <c r="E8" s="169"/>
      <c r="F8" s="169"/>
      <c r="G8" s="169"/>
      <c r="H8" s="169"/>
      <c r="I8" s="40"/>
      <c r="J8" s="5"/>
      <c r="K8" s="5"/>
      <c r="L8" s="5"/>
      <c r="M8" s="5"/>
    </row>
    <row r="9" spans="1:16" s="6" customFormat="1" ht="12">
      <c r="A9" s="170" t="s">
        <v>6</v>
      </c>
      <c r="B9" s="170" t="s">
        <v>36</v>
      </c>
      <c r="C9" s="170" t="s">
        <v>19</v>
      </c>
      <c r="D9" s="170" t="s">
        <v>48</v>
      </c>
      <c r="E9" s="170" t="s">
        <v>20</v>
      </c>
      <c r="F9" s="170" t="s">
        <v>7</v>
      </c>
      <c r="G9" s="170" t="s">
        <v>61</v>
      </c>
      <c r="H9" s="170" t="s">
        <v>21</v>
      </c>
      <c r="I9" s="170" t="s">
        <v>22</v>
      </c>
      <c r="J9" s="170"/>
      <c r="K9" s="170"/>
      <c r="L9" s="170"/>
      <c r="M9" s="170"/>
      <c r="N9" s="171" t="s">
        <v>23</v>
      </c>
      <c r="O9" s="171" t="s">
        <v>24</v>
      </c>
    </row>
    <row r="10" spans="1:16" s="6" customFormat="1" ht="12">
      <c r="A10" s="170"/>
      <c r="B10" s="170"/>
      <c r="C10" s="170"/>
      <c r="D10" s="170"/>
      <c r="E10" s="170"/>
      <c r="F10" s="170"/>
      <c r="G10" s="170"/>
      <c r="H10" s="170"/>
      <c r="I10" s="32" t="s">
        <v>25</v>
      </c>
      <c r="J10" s="32" t="s">
        <v>26</v>
      </c>
      <c r="K10" s="32" t="s">
        <v>27</v>
      </c>
      <c r="L10" s="32" t="s">
        <v>43</v>
      </c>
      <c r="M10" s="33" t="s">
        <v>60</v>
      </c>
      <c r="N10" s="171"/>
      <c r="O10" s="171"/>
    </row>
    <row r="11" spans="1:16" ht="15" customHeight="1">
      <c r="A11" s="7">
        <v>1</v>
      </c>
      <c r="B11" s="7">
        <v>2</v>
      </c>
      <c r="C11" s="7">
        <v>2</v>
      </c>
      <c r="D11" s="7">
        <v>3</v>
      </c>
      <c r="E11" s="8">
        <v>4</v>
      </c>
      <c r="F11" s="7">
        <v>5</v>
      </c>
      <c r="G11" s="8">
        <v>6</v>
      </c>
      <c r="H11" s="8">
        <v>7</v>
      </c>
      <c r="I11" s="8">
        <v>8</v>
      </c>
      <c r="J11" s="34">
        <v>9</v>
      </c>
      <c r="K11" s="34">
        <v>10</v>
      </c>
      <c r="L11" s="8">
        <v>11</v>
      </c>
      <c r="M11" s="34">
        <v>12</v>
      </c>
      <c r="N11" s="119">
        <v>13</v>
      </c>
      <c r="O11" s="119">
        <v>14</v>
      </c>
    </row>
    <row r="12" spans="1:16" s="134" customFormat="1">
      <c r="A12" s="133" t="s">
        <v>66</v>
      </c>
      <c r="B12" s="164" t="s">
        <v>63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</row>
    <row r="13" spans="1:16" s="132" customFormat="1">
      <c r="A13" s="130" t="s">
        <v>67</v>
      </c>
      <c r="B13" s="165" t="s">
        <v>51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</row>
    <row r="14" spans="1:16" s="132" customFormat="1">
      <c r="A14" s="130"/>
      <c r="B14" s="131" t="s">
        <v>28</v>
      </c>
      <c r="C14" s="131"/>
      <c r="D14" s="131"/>
      <c r="E14" s="131"/>
      <c r="F14" s="131"/>
      <c r="G14" s="138">
        <f>SUM(G15:G21)</f>
        <v>1455000</v>
      </c>
      <c r="H14" s="131"/>
      <c r="I14" s="138">
        <f>SUM(I15)</f>
        <v>0</v>
      </c>
      <c r="J14" s="131"/>
      <c r="K14" s="131"/>
      <c r="L14" s="131"/>
      <c r="M14" s="131"/>
      <c r="N14" s="138">
        <f>SUM(N15)</f>
        <v>0</v>
      </c>
      <c r="O14" s="138">
        <f>SUM(O15:O21)</f>
        <v>1455000</v>
      </c>
    </row>
    <row r="15" spans="1:16" s="122" customFormat="1" ht="267.75">
      <c r="A15" s="120"/>
      <c r="B15" s="105" t="s">
        <v>81</v>
      </c>
      <c r="C15" s="105" t="s">
        <v>93</v>
      </c>
      <c r="D15" s="121"/>
      <c r="E15" s="123">
        <v>44003</v>
      </c>
      <c r="F15" s="126" t="s">
        <v>105</v>
      </c>
      <c r="G15" s="124">
        <v>450000</v>
      </c>
      <c r="H15" s="125"/>
      <c r="I15" s="124"/>
      <c r="J15" s="125"/>
      <c r="K15" s="125"/>
      <c r="L15" s="125"/>
      <c r="M15" s="125"/>
      <c r="N15" s="124"/>
      <c r="O15" s="124">
        <v>450000</v>
      </c>
    </row>
    <row r="16" spans="1:16" s="101" customFormat="1" ht="102">
      <c r="A16" s="102"/>
      <c r="B16" s="105" t="s">
        <v>92</v>
      </c>
      <c r="C16" s="105" t="s">
        <v>93</v>
      </c>
      <c r="D16" s="106"/>
      <c r="E16" s="123">
        <v>44003</v>
      </c>
      <c r="F16" s="105" t="s">
        <v>106</v>
      </c>
      <c r="G16" s="118">
        <v>250000</v>
      </c>
      <c r="H16" s="116"/>
      <c r="I16" s="116"/>
      <c r="J16" s="108"/>
      <c r="K16" s="116"/>
      <c r="L16" s="116"/>
      <c r="M16" s="116"/>
      <c r="N16" s="108"/>
      <c r="O16" s="118">
        <v>250000</v>
      </c>
    </row>
    <row r="17" spans="1:15" s="101" customFormat="1" ht="127.5">
      <c r="A17" s="102"/>
      <c r="B17" s="105" t="s">
        <v>75</v>
      </c>
      <c r="C17" s="105" t="s">
        <v>93</v>
      </c>
      <c r="D17" s="106"/>
      <c r="E17" s="123">
        <v>44003</v>
      </c>
      <c r="F17" s="105" t="s">
        <v>107</v>
      </c>
      <c r="G17" s="118">
        <v>450000</v>
      </c>
      <c r="H17" s="116"/>
      <c r="I17" s="116"/>
      <c r="J17" s="116"/>
      <c r="K17" s="116"/>
      <c r="L17" s="116"/>
      <c r="M17" s="116"/>
      <c r="N17" s="116"/>
      <c r="O17" s="118">
        <v>450000</v>
      </c>
    </row>
    <row r="18" spans="1:15" s="101" customFormat="1" ht="114.75">
      <c r="A18" s="102"/>
      <c r="B18" s="105" t="s">
        <v>78</v>
      </c>
      <c r="C18" s="105" t="s">
        <v>93</v>
      </c>
      <c r="D18" s="106"/>
      <c r="E18" s="123">
        <v>44003</v>
      </c>
      <c r="F18" s="105" t="s">
        <v>108</v>
      </c>
      <c r="G18" s="118">
        <v>190000</v>
      </c>
      <c r="H18" s="116"/>
      <c r="I18" s="116"/>
      <c r="J18" s="116"/>
      <c r="K18" s="116"/>
      <c r="L18" s="116"/>
      <c r="M18" s="116"/>
      <c r="N18" s="116"/>
      <c r="O18" s="118">
        <v>190000</v>
      </c>
    </row>
    <row r="19" spans="1:15" s="101" customFormat="1" ht="127.5">
      <c r="A19" s="102"/>
      <c r="B19" s="105" t="s">
        <v>92</v>
      </c>
      <c r="C19" s="105" t="s">
        <v>93</v>
      </c>
      <c r="D19" s="106"/>
      <c r="E19" s="107">
        <v>44009</v>
      </c>
      <c r="F19" s="105" t="s">
        <v>109</v>
      </c>
      <c r="G19" s="118">
        <v>35000</v>
      </c>
      <c r="H19" s="116"/>
      <c r="I19" s="116"/>
      <c r="J19" s="108"/>
      <c r="K19" s="116"/>
      <c r="L19" s="116"/>
      <c r="M19" s="116"/>
      <c r="N19" s="108"/>
      <c r="O19" s="118">
        <v>35000</v>
      </c>
    </row>
    <row r="20" spans="1:15" s="101" customFormat="1" ht="127.5">
      <c r="A20" s="102"/>
      <c r="B20" s="105" t="s">
        <v>75</v>
      </c>
      <c r="C20" s="105" t="s">
        <v>93</v>
      </c>
      <c r="D20" s="106"/>
      <c r="E20" s="107">
        <v>44009</v>
      </c>
      <c r="F20" s="105" t="s">
        <v>110</v>
      </c>
      <c r="G20" s="118">
        <v>60000</v>
      </c>
      <c r="H20" s="116"/>
      <c r="I20" s="116"/>
      <c r="J20" s="116"/>
      <c r="K20" s="116"/>
      <c r="L20" s="116"/>
      <c r="M20" s="116"/>
      <c r="N20" s="116"/>
      <c r="O20" s="118">
        <v>60000</v>
      </c>
    </row>
    <row r="21" spans="1:15" s="101" customFormat="1" ht="127.5">
      <c r="A21" s="102"/>
      <c r="B21" s="105" t="s">
        <v>78</v>
      </c>
      <c r="C21" s="105" t="s">
        <v>93</v>
      </c>
      <c r="D21" s="106"/>
      <c r="E21" s="107">
        <v>44009</v>
      </c>
      <c r="F21" s="105" t="s">
        <v>111</v>
      </c>
      <c r="G21" s="118">
        <v>20000</v>
      </c>
      <c r="H21" s="116"/>
      <c r="I21" s="116"/>
      <c r="J21" s="116"/>
      <c r="K21" s="116"/>
      <c r="L21" s="116"/>
      <c r="M21" s="116"/>
      <c r="N21" s="116"/>
      <c r="O21" s="118">
        <v>20000</v>
      </c>
    </row>
    <row r="22" spans="1:15" s="132" customFormat="1">
      <c r="A22" s="130" t="s">
        <v>68</v>
      </c>
      <c r="B22" s="165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</row>
    <row r="23" spans="1:15" s="132" customFormat="1">
      <c r="A23" s="130"/>
      <c r="B23" s="131" t="s">
        <v>28</v>
      </c>
      <c r="C23" s="131"/>
      <c r="D23" s="131"/>
      <c r="E23" s="131"/>
      <c r="F23" s="131"/>
      <c r="G23" s="138">
        <f>SUM(G24:G26)</f>
        <v>4240000</v>
      </c>
      <c r="H23" s="131"/>
      <c r="I23" s="131"/>
      <c r="J23" s="138">
        <f>SUM(J24:J26)</f>
        <v>212000</v>
      </c>
      <c r="K23" s="131"/>
      <c r="L23" s="131"/>
      <c r="M23" s="131"/>
      <c r="N23" s="138">
        <f>SUM(N24:N26)</f>
        <v>212000</v>
      </c>
      <c r="O23" s="138">
        <f>SUM(O24:O26)</f>
        <v>4028000</v>
      </c>
    </row>
    <row r="24" spans="1:15" ht="89.25">
      <c r="A24" s="12"/>
      <c r="B24" s="105" t="s">
        <v>77</v>
      </c>
      <c r="C24" s="162" t="s">
        <v>104</v>
      </c>
      <c r="D24" s="106"/>
      <c r="E24" s="123">
        <v>44003</v>
      </c>
      <c r="F24" s="105" t="s">
        <v>112</v>
      </c>
      <c r="G24" s="118">
        <v>2700000</v>
      </c>
      <c r="H24" s="116"/>
      <c r="I24" s="116"/>
      <c r="J24" s="108">
        <v>135000</v>
      </c>
      <c r="K24" s="116"/>
      <c r="L24" s="116"/>
      <c r="M24" s="116"/>
      <c r="N24" s="108">
        <v>135000</v>
      </c>
      <c r="O24" s="108">
        <v>2565000</v>
      </c>
    </row>
    <row r="25" spans="1:15" ht="89.25">
      <c r="A25" s="12"/>
      <c r="B25" s="105" t="s">
        <v>79</v>
      </c>
      <c r="C25" s="162" t="s">
        <v>80</v>
      </c>
      <c r="D25" s="106"/>
      <c r="E25" s="123">
        <v>44003</v>
      </c>
      <c r="F25" s="105" t="s">
        <v>113</v>
      </c>
      <c r="G25" s="118">
        <v>700000</v>
      </c>
      <c r="H25" s="116"/>
      <c r="I25" s="116"/>
      <c r="J25" s="108">
        <v>35000</v>
      </c>
      <c r="K25" s="116"/>
      <c r="L25" s="116"/>
      <c r="M25" s="116"/>
      <c r="N25" s="108">
        <v>35000</v>
      </c>
      <c r="O25" s="108">
        <v>665000</v>
      </c>
    </row>
    <row r="26" spans="1:15" ht="84">
      <c r="A26" s="12"/>
      <c r="B26" s="103" t="s">
        <v>74</v>
      </c>
      <c r="C26" s="163" t="s">
        <v>73</v>
      </c>
      <c r="D26" s="109"/>
      <c r="E26" s="115">
        <v>44073</v>
      </c>
      <c r="F26" s="104" t="s">
        <v>114</v>
      </c>
      <c r="G26" s="111">
        <v>840000</v>
      </c>
      <c r="H26" s="117"/>
      <c r="I26" s="117"/>
      <c r="J26" s="117">
        <v>42000</v>
      </c>
      <c r="K26" s="117"/>
      <c r="L26" s="117"/>
      <c r="M26" s="117"/>
      <c r="N26" s="112">
        <v>42000</v>
      </c>
      <c r="O26" s="112">
        <v>798000</v>
      </c>
    </row>
    <row r="27" spans="1:15" s="132" customFormat="1">
      <c r="A27" s="135" t="s">
        <v>71</v>
      </c>
      <c r="B27" s="166" t="s">
        <v>53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</row>
    <row r="28" spans="1:15" s="132" customFormat="1">
      <c r="A28" s="135"/>
      <c r="B28" s="137" t="s">
        <v>28</v>
      </c>
      <c r="C28" s="137"/>
      <c r="D28" s="137"/>
      <c r="E28" s="137"/>
      <c r="F28" s="137"/>
      <c r="G28" s="137">
        <f>SUM(G29:G29)</f>
        <v>1500000</v>
      </c>
      <c r="H28" s="137"/>
      <c r="I28" s="137"/>
      <c r="J28" s="137">
        <f>SUM(J29:J29)</f>
        <v>75000</v>
      </c>
      <c r="K28" s="137"/>
      <c r="L28" s="137"/>
      <c r="M28" s="137"/>
      <c r="N28" s="137">
        <f>SUM(N29:N29)</f>
        <v>75000</v>
      </c>
      <c r="O28" s="137">
        <f>SUM(O29:O29)</f>
        <v>1425000</v>
      </c>
    </row>
    <row r="29" spans="1:15" ht="63.75">
      <c r="A29" s="12"/>
      <c r="B29" s="105" t="s">
        <v>87</v>
      </c>
      <c r="C29" s="105" t="s">
        <v>102</v>
      </c>
      <c r="D29" s="106"/>
      <c r="E29" s="123">
        <v>44003</v>
      </c>
      <c r="F29" s="105" t="s">
        <v>115</v>
      </c>
      <c r="G29" s="118">
        <v>1500000</v>
      </c>
      <c r="H29" s="116"/>
      <c r="I29" s="116"/>
      <c r="J29" s="108">
        <v>75000</v>
      </c>
      <c r="K29" s="116"/>
      <c r="L29" s="116"/>
      <c r="M29" s="116"/>
      <c r="N29" s="108">
        <v>75000</v>
      </c>
      <c r="O29" s="108">
        <v>1425000</v>
      </c>
    </row>
    <row r="30" spans="1:15" s="134" customFormat="1">
      <c r="A30" s="133" t="s">
        <v>69</v>
      </c>
      <c r="B30" s="164" t="s">
        <v>64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s="132" customFormat="1">
      <c r="A31" s="130" t="s">
        <v>67</v>
      </c>
      <c r="B31" s="165" t="s">
        <v>51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</row>
    <row r="32" spans="1:15" s="132" customFormat="1">
      <c r="A32" s="130"/>
      <c r="B32" s="131" t="s">
        <v>28</v>
      </c>
      <c r="C32" s="131"/>
      <c r="D32" s="131"/>
      <c r="E32" s="131"/>
      <c r="F32" s="131"/>
      <c r="G32" s="138">
        <f>SUM(G33:G36)</f>
        <v>314000</v>
      </c>
      <c r="H32" s="131"/>
      <c r="I32" s="131"/>
      <c r="J32" s="131"/>
      <c r="K32" s="131"/>
      <c r="L32" s="131"/>
      <c r="M32" s="131"/>
      <c r="N32" s="131"/>
      <c r="O32" s="138">
        <f>SUM(O33:O36)</f>
        <v>314000</v>
      </c>
    </row>
    <row r="33" spans="1:15" s="149" customFormat="1" ht="38.25">
      <c r="A33" s="148"/>
      <c r="B33" s="150" t="s">
        <v>88</v>
      </c>
      <c r="C33" s="150" t="s">
        <v>93</v>
      </c>
      <c r="D33" s="121"/>
      <c r="E33" s="152">
        <v>44015</v>
      </c>
      <c r="F33" s="150" t="s">
        <v>116</v>
      </c>
      <c r="G33" s="151">
        <v>204000</v>
      </c>
      <c r="H33" s="121"/>
      <c r="I33" s="121"/>
      <c r="J33" s="121"/>
      <c r="K33" s="121"/>
      <c r="L33" s="121"/>
      <c r="M33" s="121"/>
      <c r="N33" s="121"/>
      <c r="O33" s="151">
        <v>204000</v>
      </c>
    </row>
    <row r="34" spans="1:15" ht="140.25">
      <c r="A34" s="102"/>
      <c r="B34" s="109" t="s">
        <v>92</v>
      </c>
      <c r="C34" s="109" t="s">
        <v>93</v>
      </c>
      <c r="D34" s="141"/>
      <c r="E34" s="142">
        <v>44055</v>
      </c>
      <c r="F34" s="109" t="s">
        <v>117</v>
      </c>
      <c r="G34" s="127">
        <v>30000</v>
      </c>
      <c r="H34" s="139"/>
      <c r="I34" s="139"/>
      <c r="J34" s="140"/>
      <c r="K34" s="139"/>
      <c r="L34" s="139"/>
      <c r="M34" s="139"/>
      <c r="N34" s="140"/>
      <c r="O34" s="127">
        <v>30000</v>
      </c>
    </row>
    <row r="35" spans="1:15" ht="114.75">
      <c r="A35" s="102"/>
      <c r="B35" s="105" t="s">
        <v>75</v>
      </c>
      <c r="C35" s="105" t="s">
        <v>93</v>
      </c>
      <c r="D35" s="106"/>
      <c r="E35" s="142">
        <v>44055</v>
      </c>
      <c r="F35" s="105" t="s">
        <v>118</v>
      </c>
      <c r="G35" s="118">
        <v>60000</v>
      </c>
      <c r="H35" s="116"/>
      <c r="I35" s="116"/>
      <c r="J35" s="116"/>
      <c r="K35" s="116"/>
      <c r="L35" s="116"/>
      <c r="M35" s="116"/>
      <c r="N35" s="116"/>
      <c r="O35" s="118">
        <v>60000</v>
      </c>
    </row>
    <row r="36" spans="1:15" ht="114.75">
      <c r="A36" s="102"/>
      <c r="B36" s="105" t="s">
        <v>78</v>
      </c>
      <c r="C36" s="105" t="s">
        <v>93</v>
      </c>
      <c r="D36" s="106"/>
      <c r="E36" s="142">
        <v>44055</v>
      </c>
      <c r="F36" s="105" t="s">
        <v>119</v>
      </c>
      <c r="G36" s="118">
        <v>20000</v>
      </c>
      <c r="H36" s="116"/>
      <c r="I36" s="116"/>
      <c r="J36" s="116"/>
      <c r="K36" s="116"/>
      <c r="L36" s="116"/>
      <c r="M36" s="116"/>
      <c r="N36" s="116"/>
      <c r="O36" s="118">
        <v>20000</v>
      </c>
    </row>
    <row r="37" spans="1:15" s="132" customFormat="1">
      <c r="A37" s="135" t="s">
        <v>68</v>
      </c>
      <c r="B37" s="166" t="s">
        <v>52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15" s="132" customFormat="1">
      <c r="A38" s="135"/>
      <c r="B38" s="137" t="s">
        <v>28</v>
      </c>
      <c r="C38" s="137"/>
      <c r="D38" s="137"/>
      <c r="E38" s="137"/>
      <c r="F38" s="137"/>
      <c r="G38" s="137">
        <f>SUM(G39:G40)</f>
        <v>0</v>
      </c>
      <c r="H38" s="137"/>
      <c r="I38" s="137"/>
      <c r="J38" s="137">
        <f>SUM(J39:J40)</f>
        <v>0</v>
      </c>
      <c r="K38" s="137"/>
      <c r="L38" s="137"/>
      <c r="M38" s="137"/>
      <c r="N38" s="137">
        <f>SUM(N39:N40)</f>
        <v>0</v>
      </c>
      <c r="O38" s="137">
        <f>SUM(O39:O40)</f>
        <v>0</v>
      </c>
    </row>
    <row r="39" spans="1:15">
      <c r="A39" s="12"/>
      <c r="B39" s="105"/>
      <c r="C39" s="105"/>
      <c r="D39" s="106"/>
      <c r="E39" s="113"/>
      <c r="F39" s="105"/>
      <c r="G39" s="153"/>
      <c r="H39" s="154"/>
      <c r="I39" s="154"/>
      <c r="J39" s="155"/>
      <c r="K39" s="154"/>
      <c r="L39" s="154"/>
      <c r="M39" s="154"/>
      <c r="N39" s="155"/>
      <c r="O39" s="155"/>
    </row>
    <row r="40" spans="1:15">
      <c r="A40" s="12"/>
      <c r="B40" s="105"/>
      <c r="C40" s="105"/>
      <c r="D40" s="106"/>
      <c r="E40" s="113"/>
      <c r="F40" s="105"/>
      <c r="G40" s="127"/>
      <c r="H40" s="156"/>
      <c r="I40" s="156"/>
      <c r="J40" s="157"/>
      <c r="K40" s="156"/>
      <c r="L40" s="156"/>
      <c r="M40" s="156"/>
      <c r="N40" s="157"/>
      <c r="O40" s="157"/>
    </row>
    <row r="41" spans="1:15" s="132" customFormat="1">
      <c r="A41" s="135" t="s">
        <v>71</v>
      </c>
      <c r="B41" s="168" t="s">
        <v>53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5" s="132" customFormat="1">
      <c r="A42" s="135"/>
      <c r="B42" s="143" t="s">
        <v>28</v>
      </c>
      <c r="C42" s="143"/>
      <c r="D42" s="143"/>
      <c r="E42" s="143"/>
      <c r="F42" s="143"/>
      <c r="G42" s="144">
        <f>SUM(G43)</f>
        <v>0</v>
      </c>
      <c r="H42" s="143"/>
      <c r="I42" s="143"/>
      <c r="J42" s="144">
        <f>SUM(J43)</f>
        <v>0</v>
      </c>
      <c r="K42" s="143"/>
      <c r="L42" s="143"/>
      <c r="M42" s="143"/>
      <c r="N42" s="144">
        <f>SUM(N43)</f>
        <v>0</v>
      </c>
      <c r="O42" s="144">
        <f>SUM(O43)</f>
        <v>0</v>
      </c>
    </row>
    <row r="43" spans="1:15">
      <c r="A43" s="12"/>
      <c r="B43" s="105"/>
      <c r="C43" s="105"/>
      <c r="D43" s="106"/>
      <c r="E43" s="113"/>
      <c r="F43" s="105"/>
      <c r="G43" s="118"/>
      <c r="H43" s="116"/>
      <c r="I43" s="116"/>
      <c r="J43" s="108"/>
      <c r="K43" s="116"/>
      <c r="L43" s="116"/>
      <c r="M43" s="116"/>
      <c r="N43" s="108"/>
      <c r="O43" s="108"/>
    </row>
    <row r="44" spans="1:15" s="132" customFormat="1">
      <c r="A44" s="135" t="s">
        <v>86</v>
      </c>
      <c r="B44" s="167" t="s">
        <v>72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1:15" s="132" customFormat="1">
      <c r="A45" s="135"/>
      <c r="B45" s="136" t="s">
        <v>28</v>
      </c>
      <c r="C45" s="136"/>
      <c r="D45" s="136"/>
      <c r="E45" s="136"/>
      <c r="F45" s="136"/>
      <c r="G45" s="136">
        <f>SUM(G46:G49)</f>
        <v>3000000</v>
      </c>
      <c r="H45" s="136"/>
      <c r="I45" s="136"/>
      <c r="J45" s="136"/>
      <c r="K45" s="136"/>
      <c r="L45" s="136"/>
      <c r="M45" s="136"/>
      <c r="N45" s="136"/>
      <c r="O45" s="136">
        <f>SUM(O46:O49)</f>
        <v>3000000</v>
      </c>
    </row>
    <row r="46" spans="1:15" ht="36">
      <c r="A46" s="12"/>
      <c r="B46" s="103" t="s">
        <v>82</v>
      </c>
      <c r="C46" s="109" t="s">
        <v>83</v>
      </c>
      <c r="D46" s="109"/>
      <c r="E46" s="115">
        <v>44025</v>
      </c>
      <c r="F46" s="104" t="s">
        <v>120</v>
      </c>
      <c r="G46" s="111">
        <v>900000</v>
      </c>
      <c r="H46" s="117"/>
      <c r="I46" s="117"/>
      <c r="J46" s="117"/>
      <c r="K46" s="117"/>
      <c r="L46" s="117"/>
      <c r="M46" s="117"/>
      <c r="N46" s="112"/>
      <c r="O46" s="111">
        <v>900000</v>
      </c>
    </row>
    <row r="47" spans="1:15" ht="60">
      <c r="A47" s="12"/>
      <c r="B47" s="103" t="s">
        <v>82</v>
      </c>
      <c r="C47" s="109" t="s">
        <v>83</v>
      </c>
      <c r="D47" s="109"/>
      <c r="E47" s="115">
        <v>44042</v>
      </c>
      <c r="F47" s="104" t="s">
        <v>121</v>
      </c>
      <c r="G47" s="111">
        <v>800000</v>
      </c>
      <c r="H47" s="117"/>
      <c r="I47" s="117"/>
      <c r="J47" s="117"/>
      <c r="K47" s="117"/>
      <c r="L47" s="117"/>
      <c r="M47" s="117"/>
      <c r="N47" s="112"/>
      <c r="O47" s="111">
        <v>800000</v>
      </c>
    </row>
    <row r="48" spans="1:15" ht="24">
      <c r="A48" s="12"/>
      <c r="B48" s="114" t="s">
        <v>82</v>
      </c>
      <c r="C48" s="109" t="s">
        <v>83</v>
      </c>
      <c r="D48" s="109"/>
      <c r="E48" s="145">
        <v>44057</v>
      </c>
      <c r="F48" s="146" t="s">
        <v>122</v>
      </c>
      <c r="G48" s="111">
        <v>800000</v>
      </c>
      <c r="H48" s="112"/>
      <c r="I48" s="112"/>
      <c r="J48" s="112"/>
      <c r="K48" s="112"/>
      <c r="L48" s="112"/>
      <c r="M48" s="112"/>
      <c r="N48" s="112"/>
      <c r="O48" s="111">
        <v>800000</v>
      </c>
    </row>
    <row r="49" spans="1:15" ht="84">
      <c r="A49" s="12"/>
      <c r="B49" s="114" t="s">
        <v>82</v>
      </c>
      <c r="C49" s="109" t="s">
        <v>84</v>
      </c>
      <c r="D49" s="109"/>
      <c r="E49" s="145">
        <v>44062</v>
      </c>
      <c r="F49" s="146" t="s">
        <v>123</v>
      </c>
      <c r="G49" s="147">
        <v>500000</v>
      </c>
      <c r="H49" s="112"/>
      <c r="I49" s="112"/>
      <c r="J49" s="112"/>
      <c r="K49" s="112"/>
      <c r="L49" s="112"/>
      <c r="M49" s="112"/>
      <c r="N49" s="112"/>
      <c r="O49" s="147">
        <v>500000</v>
      </c>
    </row>
    <row r="50" spans="1:15" s="134" customFormat="1">
      <c r="A50" s="133" t="s">
        <v>70</v>
      </c>
      <c r="B50" s="164" t="s">
        <v>65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</row>
    <row r="51" spans="1:15" s="132" customFormat="1">
      <c r="A51" s="130" t="s">
        <v>67</v>
      </c>
      <c r="B51" s="165" t="s">
        <v>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</row>
    <row r="52" spans="1:15" s="132" customFormat="1">
      <c r="A52" s="130"/>
      <c r="B52" s="131" t="s">
        <v>28</v>
      </c>
      <c r="C52" s="131"/>
      <c r="D52" s="131"/>
      <c r="E52" s="131"/>
      <c r="F52" s="131"/>
      <c r="G52" s="138">
        <f>SUM(G53:G57)</f>
        <v>451000</v>
      </c>
      <c r="H52" s="131"/>
      <c r="I52" s="131"/>
      <c r="J52" s="131"/>
      <c r="K52" s="131"/>
      <c r="L52" s="131"/>
      <c r="M52" s="131"/>
      <c r="N52" s="131"/>
      <c r="O52" s="138">
        <f>SUM(O53:O57)</f>
        <v>451000</v>
      </c>
    </row>
    <row r="53" spans="1:15" s="122" customFormat="1" ht="38.25">
      <c r="A53" s="120"/>
      <c r="B53" s="150" t="s">
        <v>88</v>
      </c>
      <c r="C53" s="150" t="s">
        <v>93</v>
      </c>
      <c r="D53" s="121"/>
      <c r="E53" s="152">
        <v>44047</v>
      </c>
      <c r="F53" s="150" t="s">
        <v>116</v>
      </c>
      <c r="G53" s="151">
        <v>204000</v>
      </c>
      <c r="H53" s="121"/>
      <c r="I53" s="121"/>
      <c r="J53" s="121"/>
      <c r="K53" s="121"/>
      <c r="L53" s="121"/>
      <c r="M53" s="121"/>
      <c r="N53" s="121"/>
      <c r="O53" s="151">
        <v>204000</v>
      </c>
    </row>
    <row r="54" spans="1:15" ht="127.5">
      <c r="A54" s="102"/>
      <c r="B54" s="109" t="s">
        <v>92</v>
      </c>
      <c r="C54" s="109" t="s">
        <v>93</v>
      </c>
      <c r="D54" s="141"/>
      <c r="E54" s="142">
        <v>44067</v>
      </c>
      <c r="F54" s="109" t="s">
        <v>124</v>
      </c>
      <c r="G54" s="127">
        <v>30000</v>
      </c>
      <c r="H54" s="139"/>
      <c r="I54" s="139"/>
      <c r="J54" s="140"/>
      <c r="K54" s="139"/>
      <c r="L54" s="139"/>
      <c r="M54" s="139"/>
      <c r="N54" s="140"/>
      <c r="O54" s="127">
        <v>30000</v>
      </c>
    </row>
    <row r="55" spans="1:15" ht="102">
      <c r="A55" s="102"/>
      <c r="B55" s="105" t="s">
        <v>75</v>
      </c>
      <c r="C55" s="105" t="s">
        <v>93</v>
      </c>
      <c r="D55" s="106"/>
      <c r="E55" s="142">
        <v>44067</v>
      </c>
      <c r="F55" s="105" t="s">
        <v>125</v>
      </c>
      <c r="G55" s="118">
        <v>60000</v>
      </c>
      <c r="H55" s="116"/>
      <c r="I55" s="116"/>
      <c r="J55" s="116"/>
      <c r="K55" s="116"/>
      <c r="L55" s="116"/>
      <c r="M55" s="116"/>
      <c r="N55" s="116"/>
      <c r="O55" s="118">
        <v>60000</v>
      </c>
    </row>
    <row r="56" spans="1:15" ht="102">
      <c r="A56" s="102"/>
      <c r="B56" s="105" t="s">
        <v>78</v>
      </c>
      <c r="C56" s="105" t="s">
        <v>93</v>
      </c>
      <c r="D56" s="106"/>
      <c r="E56" s="142">
        <v>44067</v>
      </c>
      <c r="F56" s="105" t="s">
        <v>126</v>
      </c>
      <c r="G56" s="118">
        <v>20000</v>
      </c>
      <c r="H56" s="116"/>
      <c r="I56" s="116"/>
      <c r="J56" s="116"/>
      <c r="K56" s="116"/>
      <c r="L56" s="116"/>
      <c r="M56" s="116"/>
      <c r="N56" s="116"/>
      <c r="O56" s="118">
        <v>20000</v>
      </c>
    </row>
    <row r="57" spans="1:15" ht="178.5">
      <c r="A57" s="102"/>
      <c r="B57" s="105" t="s">
        <v>85</v>
      </c>
      <c r="C57" s="105" t="s">
        <v>84</v>
      </c>
      <c r="D57" s="106"/>
      <c r="E57" s="142">
        <v>44077</v>
      </c>
      <c r="F57" s="105" t="s">
        <v>127</v>
      </c>
      <c r="G57" s="118">
        <v>137000</v>
      </c>
      <c r="H57" s="116"/>
      <c r="I57" s="116"/>
      <c r="J57" s="116"/>
      <c r="K57" s="116"/>
      <c r="L57" s="116"/>
      <c r="M57" s="116"/>
      <c r="N57" s="116"/>
      <c r="O57" s="118">
        <v>137000</v>
      </c>
    </row>
    <row r="58" spans="1:15" s="132" customFormat="1">
      <c r="A58" s="130" t="s">
        <v>68</v>
      </c>
      <c r="B58" s="165" t="s">
        <v>52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s="132" customFormat="1">
      <c r="A59" s="130"/>
      <c r="B59" s="131" t="s">
        <v>28</v>
      </c>
      <c r="C59" s="131"/>
      <c r="D59" s="131"/>
      <c r="E59" s="131"/>
      <c r="F59" s="131"/>
      <c r="G59" s="129">
        <f>SUM(G60:G60)</f>
        <v>1540000</v>
      </c>
      <c r="H59" s="131"/>
      <c r="I59" s="131"/>
      <c r="J59" s="129">
        <f>SUM(J60:J60)</f>
        <v>77000</v>
      </c>
      <c r="K59" s="131"/>
      <c r="L59" s="131"/>
      <c r="M59" s="131"/>
      <c r="N59" s="129">
        <f>SUM(N60:N60)</f>
        <v>77000</v>
      </c>
      <c r="O59" s="129">
        <f>SUM(O60:O60)</f>
        <v>1463000</v>
      </c>
    </row>
    <row r="60" spans="1:15" ht="84">
      <c r="A60" s="12"/>
      <c r="B60" s="114" t="s">
        <v>76</v>
      </c>
      <c r="C60" s="163" t="s">
        <v>80</v>
      </c>
      <c r="D60" s="109"/>
      <c r="E60" s="110">
        <v>44068</v>
      </c>
      <c r="F60" s="104" t="s">
        <v>103</v>
      </c>
      <c r="G60" s="111">
        <v>1540000</v>
      </c>
      <c r="H60" s="117"/>
      <c r="I60" s="117"/>
      <c r="J60" s="117">
        <v>77000</v>
      </c>
      <c r="K60" s="117"/>
      <c r="L60" s="117"/>
      <c r="M60" s="117"/>
      <c r="N60" s="112">
        <v>77000</v>
      </c>
      <c r="O60" s="112">
        <v>1463000</v>
      </c>
    </row>
    <row r="61" spans="1:15" s="132" customFormat="1">
      <c r="A61" s="131" t="s">
        <v>71</v>
      </c>
      <c r="B61" s="168" t="s">
        <v>53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1:15" s="132" customFormat="1">
      <c r="A62" s="131"/>
      <c r="B62" s="143" t="s">
        <v>28</v>
      </c>
      <c r="C62" s="143"/>
      <c r="D62" s="143"/>
      <c r="E62" s="143"/>
      <c r="F62" s="143"/>
      <c r="G62" s="144">
        <f>SUM(G63:G63)</f>
        <v>0</v>
      </c>
      <c r="H62" s="143"/>
      <c r="I62" s="143"/>
      <c r="J62" s="144">
        <f>SUM(J63:J63)</f>
        <v>0</v>
      </c>
      <c r="K62" s="143"/>
      <c r="L62" s="143"/>
      <c r="M62" s="143"/>
      <c r="N62" s="144">
        <f>SUM(N63:N63)</f>
        <v>0</v>
      </c>
      <c r="O62" s="144">
        <f>SUM(O63:O63)</f>
        <v>0</v>
      </c>
    </row>
    <row r="63" spans="1:15">
      <c r="A63" s="12"/>
      <c r="B63" s="105"/>
      <c r="C63" s="105"/>
      <c r="D63" s="106"/>
      <c r="E63" s="113"/>
      <c r="F63" s="105"/>
      <c r="G63" s="118"/>
      <c r="H63" s="116"/>
      <c r="I63" s="116"/>
      <c r="J63" s="108"/>
      <c r="K63" s="116"/>
      <c r="L63" s="116"/>
      <c r="M63" s="116"/>
      <c r="N63" s="108"/>
      <c r="O63" s="108"/>
    </row>
    <row r="64" spans="1:15" s="22" customFormat="1">
      <c r="A64" s="175" t="s">
        <v>28</v>
      </c>
      <c r="B64" s="175"/>
      <c r="C64" s="176"/>
      <c r="D64" s="176"/>
      <c r="E64" s="176"/>
      <c r="F64" s="176"/>
      <c r="G64" s="35">
        <f>SUM(G59,G62,G52,G45,G42,G38,G32,G28,G23,G14)</f>
        <v>12500000</v>
      </c>
      <c r="H64" s="35"/>
      <c r="I64" s="89">
        <f>SUM(I62,I59,I52,I45,I42,I38,I32,I28,I23,I14)</f>
        <v>0</v>
      </c>
      <c r="J64" s="89">
        <f>SUM(J62,J59,J52,J45,J42,J38,J32,J28,J23,J14)</f>
        <v>364000</v>
      </c>
      <c r="K64" s="89"/>
      <c r="L64" s="89"/>
      <c r="M64" s="89"/>
      <c r="N64" s="89">
        <f>SUM(N62,N59,N52,N45,N42,N38,N32,N28,N23,N14)</f>
        <v>364000</v>
      </c>
      <c r="O64" s="89">
        <f>SUM(O62,O59,O52,O45,O42,O38,O32,O28,O23,O14)</f>
        <v>12136000</v>
      </c>
    </row>
    <row r="65" spans="1:16" s="19" customFormat="1" ht="15.75" customHeight="1">
      <c r="A65" s="15"/>
      <c r="B65" s="15"/>
      <c r="C65" s="15"/>
      <c r="D65" s="15"/>
      <c r="E65" s="15"/>
      <c r="F65" s="17"/>
      <c r="G65" s="18"/>
      <c r="H65" s="18"/>
      <c r="I65" s="90"/>
      <c r="J65" s="91"/>
      <c r="K65" s="91"/>
      <c r="L65" s="91"/>
      <c r="M65" s="91"/>
      <c r="N65" s="90"/>
      <c r="O65" s="160"/>
      <c r="P65" s="36"/>
    </row>
    <row r="66" spans="1:16" s="24" customFormat="1" ht="15" customHeight="1">
      <c r="A66" s="25"/>
      <c r="B66" s="5"/>
      <c r="C66" s="5"/>
      <c r="D66" s="5"/>
      <c r="E66" s="5"/>
      <c r="F66" s="5"/>
      <c r="G66" s="37"/>
      <c r="H66" s="37"/>
      <c r="I66" s="37"/>
      <c r="J66" s="5"/>
      <c r="K66" s="20" t="s">
        <v>90</v>
      </c>
      <c r="L66" s="20"/>
      <c r="M66" s="22"/>
    </row>
    <row r="67" spans="1:16" s="24" customFormat="1" ht="15">
      <c r="A67" s="25"/>
      <c r="B67" s="23"/>
      <c r="C67" s="23"/>
      <c r="D67" s="23"/>
      <c r="E67" s="23"/>
      <c r="F67" s="5"/>
      <c r="G67" s="18"/>
      <c r="H67" s="18" t="s">
        <v>32</v>
      </c>
      <c r="I67" s="18"/>
      <c r="J67" s="38"/>
      <c r="K67" s="20" t="s">
        <v>18</v>
      </c>
      <c r="L67" s="20"/>
      <c r="M67" s="18"/>
    </row>
    <row r="68" spans="1:16" s="24" customFormat="1" ht="15">
      <c r="A68" s="26"/>
      <c r="F68" s="5"/>
      <c r="G68" s="18"/>
      <c r="H68" s="18"/>
      <c r="I68" s="18"/>
      <c r="J68" s="39"/>
      <c r="K68" s="173"/>
      <c r="L68" s="173"/>
      <c r="M68" s="173"/>
    </row>
    <row r="69" spans="1:16" s="23" customFormat="1" ht="15">
      <c r="A69" s="28"/>
      <c r="B69" s="24"/>
      <c r="C69" s="24"/>
      <c r="D69" s="24"/>
      <c r="E69" s="24"/>
      <c r="F69" s="17"/>
      <c r="G69" s="41"/>
      <c r="H69" s="41"/>
      <c r="I69" s="41"/>
      <c r="J69" s="39"/>
      <c r="K69" s="29"/>
      <c r="L69" s="29"/>
      <c r="M69" s="41"/>
    </row>
    <row r="70" spans="1:16" s="23" customFormat="1" ht="15">
      <c r="A70" s="30"/>
      <c r="B70" s="24"/>
      <c r="C70" s="24"/>
      <c r="D70" s="24"/>
      <c r="E70" s="24"/>
      <c r="F70" s="27" t="s">
        <v>32</v>
      </c>
      <c r="G70" s="41"/>
      <c r="H70" s="41"/>
      <c r="I70" s="41"/>
      <c r="J70" s="39"/>
      <c r="K70" s="20"/>
      <c r="L70" s="20"/>
      <c r="M70" s="174"/>
      <c r="N70" s="174"/>
      <c r="O70" s="174"/>
    </row>
    <row r="71" spans="1:16" s="23" customFormat="1" ht="15">
      <c r="A71" s="30"/>
      <c r="B71" s="24"/>
      <c r="C71" s="24"/>
      <c r="D71" s="24"/>
      <c r="E71" s="24"/>
      <c r="F71" s="27" t="s">
        <v>32</v>
      </c>
      <c r="G71" s="18"/>
      <c r="H71" s="18"/>
      <c r="I71" s="18"/>
      <c r="J71" s="39"/>
      <c r="K71" s="172" t="s">
        <v>94</v>
      </c>
      <c r="L71" s="172"/>
      <c r="M71" s="172"/>
      <c r="N71" s="128"/>
      <c r="O71" s="128"/>
    </row>
    <row r="72" spans="1:16" s="15" customFormat="1" ht="15">
      <c r="A72" s="19"/>
      <c r="B72" s="19"/>
      <c r="C72" s="19"/>
      <c r="D72" s="19"/>
      <c r="E72" s="19"/>
      <c r="F72" s="27"/>
      <c r="G72" s="18"/>
      <c r="H72" s="18"/>
      <c r="I72" s="18"/>
      <c r="J72" s="39"/>
      <c r="K72" s="31"/>
      <c r="L72" s="20"/>
      <c r="M72" s="41"/>
    </row>
    <row r="73" spans="1:16" s="15" customFormat="1" ht="15">
      <c r="F73" s="27" t="s">
        <v>32</v>
      </c>
      <c r="G73" s="18"/>
      <c r="H73" s="18"/>
      <c r="I73" s="18"/>
      <c r="J73" s="18"/>
      <c r="K73" s="20"/>
      <c r="L73" s="20"/>
      <c r="M73" s="18"/>
    </row>
    <row r="74" spans="1:16" s="15" customFormat="1">
      <c r="F74" s="27"/>
      <c r="G74" s="18"/>
      <c r="H74" s="18"/>
      <c r="I74" s="18"/>
      <c r="J74" s="18"/>
      <c r="K74" s="18"/>
      <c r="L74" s="18"/>
      <c r="M74" s="18"/>
    </row>
    <row r="75" spans="1:16" s="15" customFormat="1">
      <c r="F75" s="17"/>
      <c r="G75" s="18"/>
      <c r="H75" s="18"/>
      <c r="I75" s="18"/>
      <c r="J75" s="18"/>
      <c r="K75" s="18"/>
      <c r="L75" s="18"/>
      <c r="M75" s="18"/>
    </row>
    <row r="76" spans="1:16">
      <c r="F76" s="17"/>
    </row>
    <row r="77" spans="1:16">
      <c r="F77" s="17"/>
    </row>
  </sheetData>
  <mergeCells count="32">
    <mergeCell ref="K71:M71"/>
    <mergeCell ref="B51:O51"/>
    <mergeCell ref="B58:O58"/>
    <mergeCell ref="K68:M68"/>
    <mergeCell ref="M70:O70"/>
    <mergeCell ref="A64:F64"/>
    <mergeCell ref="B61:O61"/>
    <mergeCell ref="A1:O1"/>
    <mergeCell ref="A2:O2"/>
    <mergeCell ref="A3:O3"/>
    <mergeCell ref="I9:M9"/>
    <mergeCell ref="N9:N10"/>
    <mergeCell ref="O9:O10"/>
    <mergeCell ref="A8:H8"/>
    <mergeCell ref="E9:E10"/>
    <mergeCell ref="G9:G10"/>
    <mergeCell ref="A9:A10"/>
    <mergeCell ref="D9:D10"/>
    <mergeCell ref="F9:F10"/>
    <mergeCell ref="H9:H10"/>
    <mergeCell ref="B9:B10"/>
    <mergeCell ref="C9:C10"/>
    <mergeCell ref="B12:O12"/>
    <mergeCell ref="B13:O13"/>
    <mergeCell ref="B22:O22"/>
    <mergeCell ref="B30:O30"/>
    <mergeCell ref="B50:O50"/>
    <mergeCell ref="B31:O31"/>
    <mergeCell ref="B37:O37"/>
    <mergeCell ref="B44:O44"/>
    <mergeCell ref="B41:O41"/>
    <mergeCell ref="B27:O27"/>
  </mergeCells>
  <printOptions horizontalCentered="1"/>
  <pageMargins left="0.2" right="3.9370078740157501E-2" top="0.43307086614173201" bottom="0.39370078740157499" header="0.31496062992126" footer="0.15748031496063"/>
  <pageSetup paperSize="9" scale="85" orientation="landscape" r:id="rId1"/>
  <headerFooter>
    <oddFooter>&amp;R&amp;P+36&amp;2'</oddFooter>
  </headerFooter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view="pageBreakPreview" zoomScale="85" zoomScaleSheetLayoutView="85" workbookViewId="0">
      <selection activeCell="D24" sqref="D24"/>
    </sheetView>
  </sheetViews>
  <sheetFormatPr defaultColWidth="9.125" defaultRowHeight="12.75"/>
  <cols>
    <col min="1" max="1" width="7.5" style="1" customWidth="1"/>
    <col min="2" max="2" width="30.125" style="21" customWidth="1"/>
    <col min="3" max="3" width="1.875" style="1" customWidth="1"/>
    <col min="4" max="4" width="53.875" style="1" customWidth="1"/>
    <col min="5" max="5" width="11" style="1" bestFit="1" customWidth="1"/>
    <col min="6" max="16384" width="9.125" style="1"/>
  </cols>
  <sheetData>
    <row r="1" spans="1:4" ht="15.75">
      <c r="A1" s="177" t="s">
        <v>41</v>
      </c>
      <c r="B1" s="177"/>
      <c r="C1" s="177"/>
      <c r="D1" s="177"/>
    </row>
    <row r="2" spans="1:4" ht="15.75">
      <c r="A2" s="177" t="s">
        <v>101</v>
      </c>
      <c r="B2" s="177"/>
      <c r="C2" s="177"/>
      <c r="D2" s="177"/>
    </row>
    <row r="3" spans="1:4" ht="15.75">
      <c r="A3" s="177"/>
      <c r="B3" s="177"/>
      <c r="C3" s="177"/>
      <c r="D3" s="177"/>
    </row>
    <row r="4" spans="1:4" ht="15.75">
      <c r="A4" s="177" t="s">
        <v>49</v>
      </c>
      <c r="B4" s="177"/>
      <c r="C4" s="177"/>
      <c r="D4" s="177"/>
    </row>
    <row r="5" spans="1:4" ht="15.75">
      <c r="A5" s="60"/>
      <c r="B5" s="60"/>
      <c r="C5" s="60"/>
      <c r="D5" s="60"/>
    </row>
    <row r="6" spans="1:4" ht="15.75">
      <c r="A6" s="60"/>
      <c r="B6" s="61" t="s">
        <v>4</v>
      </c>
      <c r="C6" s="62" t="s">
        <v>2</v>
      </c>
      <c r="D6" s="159" t="s">
        <v>98</v>
      </c>
    </row>
    <row r="7" spans="1:4" ht="25.5">
      <c r="A7" s="60"/>
      <c r="B7" s="61" t="s">
        <v>3</v>
      </c>
      <c r="C7" s="62" t="s">
        <v>2</v>
      </c>
      <c r="D7" s="158" t="s">
        <v>99</v>
      </c>
    </row>
    <row r="8" spans="1:4" ht="15.75">
      <c r="A8" s="88"/>
      <c r="B8" s="61" t="s">
        <v>57</v>
      </c>
      <c r="C8" s="62" t="s">
        <v>2</v>
      </c>
      <c r="D8" s="100">
        <v>12500000</v>
      </c>
    </row>
    <row r="9" spans="1:4" ht="15.75">
      <c r="A9" s="60"/>
      <c r="B9" s="61"/>
      <c r="C9" s="62"/>
      <c r="D9" s="63"/>
    </row>
    <row r="10" spans="1:4" s="6" customFormat="1" ht="33.75" customHeight="1">
      <c r="A10" s="184" t="s">
        <v>6</v>
      </c>
      <c r="B10" s="184" t="s">
        <v>42</v>
      </c>
      <c r="C10" s="185" t="s">
        <v>0</v>
      </c>
      <c r="D10" s="186"/>
    </row>
    <row r="11" spans="1:4" s="6" customFormat="1" ht="6.75" customHeight="1">
      <c r="A11" s="184"/>
      <c r="B11" s="184"/>
      <c r="C11" s="187"/>
      <c r="D11" s="188"/>
    </row>
    <row r="12" spans="1:4" ht="29.25" customHeight="1">
      <c r="A12" s="64" t="s">
        <v>10</v>
      </c>
      <c r="B12" s="65" t="s">
        <v>25</v>
      </c>
      <c r="C12" s="178">
        <f>'Rincian Penggunaan Dana'!I64</f>
        <v>0</v>
      </c>
      <c r="D12" s="179"/>
    </row>
    <row r="13" spans="1:4" ht="29.25" customHeight="1">
      <c r="A13" s="64" t="s">
        <v>12</v>
      </c>
      <c r="B13" s="66" t="s">
        <v>26</v>
      </c>
      <c r="C13" s="178">
        <f>'Rincian Penggunaan Dana'!J64</f>
        <v>364000</v>
      </c>
      <c r="D13" s="179"/>
    </row>
    <row r="14" spans="1:4" ht="29.25" customHeight="1">
      <c r="A14" s="64" t="s">
        <v>14</v>
      </c>
      <c r="B14" s="66" t="s">
        <v>27</v>
      </c>
      <c r="C14" s="178">
        <f>'Rincian Penggunaan Dana'!K64</f>
        <v>0</v>
      </c>
      <c r="D14" s="179"/>
    </row>
    <row r="15" spans="1:4" ht="29.25" customHeight="1">
      <c r="A15" s="64">
        <v>4</v>
      </c>
      <c r="B15" s="66" t="s">
        <v>43</v>
      </c>
      <c r="C15" s="178">
        <f>'Rincian Penggunaan Dana'!L64</f>
        <v>0</v>
      </c>
      <c r="D15" s="179"/>
    </row>
    <row r="16" spans="1:4" ht="29.25" customHeight="1">
      <c r="A16" s="64">
        <v>5</v>
      </c>
      <c r="B16" s="66" t="s">
        <v>44</v>
      </c>
      <c r="C16" s="178">
        <f>'Rincian Penggunaan Dana'!M64</f>
        <v>0</v>
      </c>
      <c r="D16" s="179"/>
    </row>
    <row r="17" spans="1:5" s="22" customFormat="1" ht="29.25" customHeight="1">
      <c r="A17" s="180" t="s">
        <v>0</v>
      </c>
      <c r="B17" s="181"/>
      <c r="C17" s="182">
        <f>SUM(C12:D16)</f>
        <v>364000</v>
      </c>
      <c r="D17" s="183"/>
    </row>
    <row r="18" spans="1:5" s="19" customFormat="1" ht="15.75" customHeight="1">
      <c r="A18" s="67"/>
      <c r="B18" s="68"/>
      <c r="C18" s="67"/>
      <c r="D18" s="69"/>
    </row>
    <row r="19" spans="1:5" s="24" customFormat="1" ht="15.75" customHeight="1">
      <c r="A19" s="70"/>
      <c r="B19" s="71"/>
      <c r="C19" s="70"/>
      <c r="D19" s="69"/>
    </row>
    <row r="20" spans="1:5" s="24" customFormat="1" ht="15" customHeight="1">
      <c r="A20" s="72"/>
      <c r="B20" s="72"/>
      <c r="C20" s="73"/>
      <c r="D20" s="48" t="s">
        <v>90</v>
      </c>
      <c r="E20" s="20"/>
    </row>
    <row r="21" spans="1:5" s="24" customFormat="1" ht="15.75">
      <c r="A21" s="72"/>
      <c r="B21" s="72"/>
      <c r="C21" s="70"/>
      <c r="D21" s="48" t="s">
        <v>45</v>
      </c>
      <c r="E21" s="20"/>
    </row>
    <row r="22" spans="1:5" s="24" customFormat="1" ht="28.5" customHeight="1">
      <c r="A22" s="74"/>
      <c r="B22" s="74"/>
      <c r="C22" s="75"/>
      <c r="D22" s="76"/>
      <c r="E22" s="57"/>
    </row>
    <row r="23" spans="1:5" s="24" customFormat="1" ht="12.75" customHeight="1">
      <c r="A23" s="74"/>
      <c r="B23" s="74"/>
      <c r="C23" s="75"/>
      <c r="D23" s="77"/>
      <c r="E23" s="57"/>
    </row>
    <row r="24" spans="1:5" s="23" customFormat="1" ht="15.75">
      <c r="A24" s="78"/>
      <c r="B24" s="72"/>
      <c r="C24" s="75"/>
      <c r="D24" s="161" t="s">
        <v>98</v>
      </c>
      <c r="E24" s="29"/>
    </row>
    <row r="25" spans="1:5" s="23" customFormat="1" ht="12.75" customHeight="1">
      <c r="A25" s="79"/>
      <c r="B25" s="72"/>
      <c r="C25" s="75"/>
      <c r="D25" s="48"/>
      <c r="E25" s="20"/>
    </row>
    <row r="26" spans="1:5" s="23" customFormat="1" ht="12.75" customHeight="1">
      <c r="A26" s="79"/>
      <c r="B26" s="72"/>
      <c r="C26" s="75"/>
      <c r="D26" s="47"/>
      <c r="E26" s="20"/>
    </row>
    <row r="27" spans="1:5" s="15" customFormat="1" ht="15.75">
      <c r="A27" s="19"/>
      <c r="B27" s="58"/>
      <c r="C27" s="19"/>
      <c r="D27" s="48"/>
      <c r="E27" s="20"/>
    </row>
    <row r="28" spans="1:5" s="15" customFormat="1" ht="15">
      <c r="B28" s="16"/>
      <c r="D28" s="17"/>
      <c r="E28" s="20"/>
    </row>
    <row r="29" spans="1:5" s="15" customFormat="1">
      <c r="B29" s="16"/>
      <c r="D29" s="17"/>
    </row>
    <row r="30" spans="1:5">
      <c r="A30" s="15"/>
      <c r="B30" s="16"/>
      <c r="C30" s="15"/>
      <c r="D30" s="17"/>
    </row>
    <row r="31" spans="1:5">
      <c r="A31" s="15"/>
      <c r="B31" s="16"/>
      <c r="C31" s="15"/>
      <c r="D31" s="17"/>
    </row>
    <row r="32" spans="1:5">
      <c r="A32" s="15"/>
      <c r="B32" s="16"/>
      <c r="C32" s="15"/>
      <c r="D32" s="17"/>
    </row>
    <row r="33" spans="1:4">
      <c r="A33" s="15"/>
      <c r="B33" s="16"/>
      <c r="C33" s="15"/>
      <c r="D33" s="17"/>
    </row>
  </sheetData>
  <mergeCells count="14">
    <mergeCell ref="C16:D16"/>
    <mergeCell ref="A17:B17"/>
    <mergeCell ref="C17:D17"/>
    <mergeCell ref="A10:A11"/>
    <mergeCell ref="B10:B11"/>
    <mergeCell ref="C10:D11"/>
    <mergeCell ref="C12:D12"/>
    <mergeCell ref="C13:D13"/>
    <mergeCell ref="C14:D14"/>
    <mergeCell ref="A1:D1"/>
    <mergeCell ref="A2:D2"/>
    <mergeCell ref="A3:D3"/>
    <mergeCell ref="A4:D4"/>
    <mergeCell ref="C15:D15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A14" zoomScale="150" zoomScaleSheetLayoutView="150" workbookViewId="0">
      <selection activeCell="F25" sqref="F25"/>
    </sheetView>
  </sheetViews>
  <sheetFormatPr defaultColWidth="9.125" defaultRowHeight="12.75"/>
  <cols>
    <col min="1" max="1" width="5.125" style="1" customWidth="1"/>
    <col min="2" max="2" width="22.5" style="21" customWidth="1"/>
    <col min="3" max="3" width="1.875" style="1" customWidth="1"/>
    <col min="4" max="4" width="9.375" style="1" customWidth="1"/>
    <col min="5" max="5" width="13.125" style="1" customWidth="1"/>
    <col min="6" max="7" width="15.5" style="1" customWidth="1"/>
    <col min="8" max="8" width="15.5" style="1" bestFit="1" customWidth="1"/>
    <col min="9" max="9" width="11" style="1" bestFit="1" customWidth="1"/>
    <col min="10" max="16384" width="9.125" style="1"/>
  </cols>
  <sheetData>
    <row r="1" spans="1:8">
      <c r="A1" s="169" t="s">
        <v>55</v>
      </c>
      <c r="B1" s="169"/>
      <c r="C1" s="169"/>
      <c r="D1" s="169"/>
      <c r="E1" s="169"/>
      <c r="F1" s="169"/>
      <c r="G1" s="169"/>
      <c r="H1" s="169"/>
    </row>
    <row r="2" spans="1:8">
      <c r="A2" s="169" t="s">
        <v>100</v>
      </c>
      <c r="B2" s="169"/>
      <c r="C2" s="169"/>
      <c r="D2" s="169"/>
      <c r="E2" s="169"/>
      <c r="F2" s="169"/>
      <c r="G2" s="169"/>
      <c r="H2" s="169"/>
    </row>
    <row r="3" spans="1:8">
      <c r="A3" s="169" t="s">
        <v>49</v>
      </c>
      <c r="B3" s="169"/>
      <c r="C3" s="169"/>
      <c r="D3" s="169"/>
      <c r="E3" s="169"/>
      <c r="F3" s="169"/>
      <c r="G3" s="169"/>
      <c r="H3" s="169"/>
    </row>
    <row r="4" spans="1:8">
      <c r="A4" s="46"/>
      <c r="B4" s="46"/>
      <c r="C4" s="46"/>
      <c r="D4" s="46"/>
      <c r="E4" s="46"/>
      <c r="F4" s="46"/>
      <c r="G4" s="84"/>
      <c r="H4" s="46"/>
    </row>
    <row r="5" spans="1:8">
      <c r="A5" s="46"/>
      <c r="B5" s="3" t="s">
        <v>4</v>
      </c>
      <c r="C5" s="4" t="s">
        <v>2</v>
      </c>
      <c r="D5" s="159" t="s">
        <v>98</v>
      </c>
      <c r="E5" s="159"/>
      <c r="F5" s="159"/>
      <c r="G5" s="4"/>
      <c r="H5" s="46"/>
    </row>
    <row r="6" spans="1:8" ht="26.1" customHeight="1">
      <c r="A6" s="46"/>
      <c r="B6" s="3" t="s">
        <v>3</v>
      </c>
      <c r="C6" s="4" t="s">
        <v>2</v>
      </c>
      <c r="D6" s="193" t="s">
        <v>99</v>
      </c>
      <c r="E6" s="193"/>
      <c r="F6" s="193"/>
      <c r="G6" s="97"/>
      <c r="H6" s="96"/>
    </row>
    <row r="7" spans="1:8">
      <c r="A7" s="46"/>
      <c r="B7" s="3" t="s">
        <v>33</v>
      </c>
      <c r="C7" s="4" t="s">
        <v>2</v>
      </c>
      <c r="D7" s="192">
        <v>7500000</v>
      </c>
      <c r="E7" s="192"/>
      <c r="F7" s="192"/>
      <c r="G7" s="87"/>
      <c r="H7" s="46"/>
    </row>
    <row r="8" spans="1:8">
      <c r="A8" s="80"/>
      <c r="B8" s="3" t="s">
        <v>34</v>
      </c>
      <c r="C8" s="4" t="s">
        <v>2</v>
      </c>
      <c r="D8" s="189">
        <v>5000000</v>
      </c>
      <c r="E8" s="189"/>
      <c r="F8" s="189"/>
      <c r="G8" s="98"/>
      <c r="H8" s="80"/>
    </row>
    <row r="9" spans="1:8" ht="15" customHeight="1">
      <c r="A9" s="5"/>
      <c r="B9" s="5" t="s">
        <v>35</v>
      </c>
      <c r="C9" s="84" t="s">
        <v>2</v>
      </c>
      <c r="D9" s="190">
        <v>12500000</v>
      </c>
      <c r="E9" s="191"/>
      <c r="F9" s="191"/>
      <c r="G9" s="99"/>
      <c r="H9" s="5"/>
    </row>
    <row r="10" spans="1:8" ht="15" customHeight="1">
      <c r="A10" s="169"/>
      <c r="B10" s="169"/>
      <c r="C10" s="169"/>
      <c r="D10" s="169"/>
      <c r="E10" s="169"/>
      <c r="F10" s="169"/>
      <c r="G10" s="169"/>
      <c r="H10" s="169"/>
    </row>
    <row r="11" spans="1:8" s="6" customFormat="1" ht="33.75" customHeight="1">
      <c r="A11" s="170" t="s">
        <v>6</v>
      </c>
      <c r="B11" s="170" t="s">
        <v>36</v>
      </c>
      <c r="C11" s="197" t="s">
        <v>17</v>
      </c>
      <c r="D11" s="198"/>
      <c r="E11" s="170" t="s">
        <v>37</v>
      </c>
      <c r="F11" s="170" t="s">
        <v>38</v>
      </c>
      <c r="G11" s="170" t="s">
        <v>39</v>
      </c>
      <c r="H11" s="170" t="s">
        <v>62</v>
      </c>
    </row>
    <row r="12" spans="1:8" s="6" customFormat="1" ht="18" customHeight="1">
      <c r="A12" s="170"/>
      <c r="B12" s="170"/>
      <c r="C12" s="199"/>
      <c r="D12" s="200"/>
      <c r="E12" s="170"/>
      <c r="F12" s="170"/>
      <c r="G12" s="170"/>
      <c r="H12" s="170"/>
    </row>
    <row r="13" spans="1:8" ht="15" customHeight="1">
      <c r="A13" s="7">
        <v>1</v>
      </c>
      <c r="B13" s="7">
        <v>2</v>
      </c>
      <c r="C13" s="201">
        <v>3</v>
      </c>
      <c r="D13" s="202"/>
      <c r="E13" s="7">
        <v>4</v>
      </c>
      <c r="F13" s="7">
        <v>5</v>
      </c>
      <c r="G13" s="8">
        <v>6</v>
      </c>
      <c r="H13" s="8">
        <v>7</v>
      </c>
    </row>
    <row r="14" spans="1:8">
      <c r="A14" s="9" t="s">
        <v>10</v>
      </c>
      <c r="B14" s="94" t="s">
        <v>51</v>
      </c>
      <c r="C14" s="203">
        <v>2500000</v>
      </c>
      <c r="D14" s="204"/>
      <c r="E14" s="49">
        <f>SUM('Rincian Penggunaan Dana'!O14,'Rincian Penggunaan Dana'!N14,'Rincian Penggunaan Dana'!O32,'Rincian Penggunaan Dana'!N32,'Rincian Penggunaan Dana'!O52,'Rincian Penggunaan Dana'!N52)</f>
        <v>2220000</v>
      </c>
      <c r="F14" s="49">
        <f>SUM(E14-C14)</f>
        <v>-280000</v>
      </c>
      <c r="G14" s="50">
        <f>SUM(E14/C14*100%)</f>
        <v>0.88800000000000001</v>
      </c>
      <c r="H14" s="50">
        <f>SUM(E14/D9*100%)</f>
        <v>0.17760000000000001</v>
      </c>
    </row>
    <row r="15" spans="1:8">
      <c r="A15" s="9" t="s">
        <v>12</v>
      </c>
      <c r="B15" s="95" t="s">
        <v>52</v>
      </c>
      <c r="C15" s="203">
        <v>5500000</v>
      </c>
      <c r="D15" s="204"/>
      <c r="E15" s="49">
        <f>SUM('Rincian Penggunaan Dana'!O23,'Rincian Penggunaan Dana'!N23,'Rincian Penggunaan Dana'!O38,'Rincian Penggunaan Dana'!N38,'Rincian Penggunaan Dana'!O59,'Rincian Penggunaan Dana'!N59)</f>
        <v>5780000</v>
      </c>
      <c r="F15" s="49">
        <f t="shared" ref="F15:F17" si="0">SUM(E15-C15)</f>
        <v>280000</v>
      </c>
      <c r="G15" s="50">
        <f>SUM(E15/C15*100%)</f>
        <v>1.050909090909091</v>
      </c>
      <c r="H15" s="50">
        <f>SUM(E15/D9*100%)</f>
        <v>0.46239999999999998</v>
      </c>
    </row>
    <row r="16" spans="1:8">
      <c r="A16" s="9" t="s">
        <v>14</v>
      </c>
      <c r="B16" s="95" t="s">
        <v>53</v>
      </c>
      <c r="C16" s="203">
        <v>1500000</v>
      </c>
      <c r="D16" s="204"/>
      <c r="E16" s="49">
        <f>SUM('Rincian Penggunaan Dana'!O62,'Rincian Penggunaan Dana'!N62,'Rincian Penggunaan Dana'!N42,'Rincian Penggunaan Dana'!O42,'Rincian Penggunaan Dana'!N28,'Rincian Penggunaan Dana'!O28)</f>
        <v>1500000</v>
      </c>
      <c r="F16" s="49">
        <f t="shared" si="0"/>
        <v>0</v>
      </c>
      <c r="G16" s="50">
        <f>SUM(E16/C16*100%)</f>
        <v>1</v>
      </c>
      <c r="H16" s="50">
        <f>SUM(E16/D9*100%)</f>
        <v>0.12</v>
      </c>
    </row>
    <row r="17" spans="1:9">
      <c r="A17" s="9" t="s">
        <v>50</v>
      </c>
      <c r="B17" s="95" t="s">
        <v>54</v>
      </c>
      <c r="C17" s="203">
        <v>3000000</v>
      </c>
      <c r="D17" s="204"/>
      <c r="E17" s="49">
        <f>SUM('Rincian Penggunaan Dana'!O45,'Rincian Penggunaan Dana'!N45)</f>
        <v>3000000</v>
      </c>
      <c r="F17" s="49">
        <f t="shared" si="0"/>
        <v>0</v>
      </c>
      <c r="G17" s="50">
        <f>SUM(E17/C17*100%)</f>
        <v>1</v>
      </c>
      <c r="H17" s="50">
        <f>SUM(E17/D9*100%)</f>
        <v>0.24</v>
      </c>
    </row>
    <row r="18" spans="1:9" s="22" customFormat="1">
      <c r="A18" s="51" t="s">
        <v>0</v>
      </c>
      <c r="B18" s="52"/>
      <c r="C18" s="205"/>
      <c r="D18" s="206"/>
      <c r="E18" s="53">
        <f>SUM(E14:E17)</f>
        <v>12500000</v>
      </c>
      <c r="F18" s="53"/>
      <c r="G18" s="53"/>
      <c r="H18" s="54"/>
    </row>
    <row r="19" spans="1:9" s="19" customFormat="1" ht="15.75" customHeight="1">
      <c r="A19" s="15"/>
      <c r="B19" s="16"/>
      <c r="C19" s="15"/>
      <c r="D19" s="17"/>
      <c r="E19" s="17"/>
      <c r="F19" s="17"/>
      <c r="G19" s="17"/>
      <c r="H19" s="18"/>
    </row>
    <row r="20" spans="1:9" s="24" customFormat="1" ht="15.75" customHeight="1">
      <c r="A20" s="23"/>
      <c r="B20" s="55"/>
      <c r="C20" s="23"/>
      <c r="D20" s="17"/>
      <c r="E20" s="17"/>
      <c r="F20" s="17"/>
      <c r="G20" s="17"/>
      <c r="H20" s="18"/>
    </row>
    <row r="21" spans="1:9" s="24" customFormat="1" ht="15" customHeight="1">
      <c r="A21" s="25"/>
      <c r="B21" s="25"/>
      <c r="C21" s="5"/>
      <c r="D21" s="5"/>
      <c r="E21" s="5"/>
      <c r="F21" s="20" t="s">
        <v>90</v>
      </c>
      <c r="G21" s="20"/>
      <c r="I21" s="20"/>
    </row>
    <row r="22" spans="1:9" s="24" customFormat="1" ht="15">
      <c r="A22" s="25"/>
      <c r="B22" s="25"/>
      <c r="C22" s="23"/>
      <c r="D22" s="17"/>
      <c r="E22" s="17"/>
      <c r="F22" s="20" t="s">
        <v>18</v>
      </c>
      <c r="G22" s="20"/>
      <c r="I22" s="20"/>
    </row>
    <row r="23" spans="1:9" s="24" customFormat="1" ht="28.5" customHeight="1">
      <c r="A23" s="26"/>
      <c r="B23" s="26"/>
      <c r="D23" s="27"/>
      <c r="E23" s="27"/>
      <c r="F23" s="56"/>
      <c r="G23" s="56"/>
      <c r="I23" s="57"/>
    </row>
    <row r="24" spans="1:9" s="24" customFormat="1" ht="12.75" customHeight="1">
      <c r="A24" s="26"/>
      <c r="B24" s="26"/>
      <c r="D24" s="27"/>
      <c r="E24" s="27"/>
      <c r="F24" s="57"/>
      <c r="G24" s="57"/>
      <c r="I24" s="57"/>
    </row>
    <row r="25" spans="1:9" s="23" customFormat="1" ht="15">
      <c r="A25" s="28"/>
      <c r="B25" s="25"/>
      <c r="C25" s="24"/>
      <c r="D25" s="27"/>
      <c r="E25" s="27"/>
      <c r="F25" s="161" t="s">
        <v>98</v>
      </c>
      <c r="G25" s="31"/>
      <c r="I25" s="29"/>
    </row>
    <row r="26" spans="1:9" s="23" customFormat="1" ht="12.75" customHeight="1">
      <c r="A26" s="30"/>
      <c r="B26" s="25"/>
      <c r="C26" s="24"/>
      <c r="D26" s="27"/>
      <c r="E26" s="27"/>
      <c r="F26" s="20"/>
      <c r="G26" s="20"/>
      <c r="I26" s="20"/>
    </row>
    <row r="27" spans="1:9" s="23" customFormat="1" ht="12.75" customHeight="1">
      <c r="A27" s="30"/>
      <c r="B27" s="25"/>
      <c r="C27" s="24"/>
      <c r="D27" s="27"/>
      <c r="E27" s="27"/>
      <c r="F27" s="31"/>
      <c r="G27" s="31"/>
      <c r="I27" s="20"/>
    </row>
    <row r="28" spans="1:9" s="15" customFormat="1" ht="15">
      <c r="A28" s="19"/>
      <c r="B28" s="58"/>
      <c r="C28" s="19"/>
      <c r="D28" s="27"/>
      <c r="E28" s="27"/>
      <c r="F28" s="20"/>
      <c r="G28" s="20"/>
      <c r="I28" s="20"/>
    </row>
    <row r="29" spans="1:9" s="15" customFormat="1" ht="15">
      <c r="B29" s="16"/>
      <c r="D29" s="17"/>
      <c r="E29" s="17"/>
      <c r="F29" s="1"/>
      <c r="G29" s="1"/>
      <c r="I29" s="20"/>
    </row>
    <row r="30" spans="1:9" s="15" customFormat="1">
      <c r="B30" s="16"/>
      <c r="D30" s="17"/>
      <c r="E30" s="17"/>
      <c r="F30" s="17"/>
      <c r="G30" s="17"/>
      <c r="H30" s="18"/>
    </row>
    <row r="31" spans="1:9" s="15" customFormat="1">
      <c r="B31" s="16"/>
      <c r="D31" s="17"/>
      <c r="E31" s="17"/>
      <c r="F31" s="17"/>
      <c r="G31" s="17"/>
      <c r="H31" s="18"/>
    </row>
    <row r="32" spans="1:9" s="15" customFormat="1">
      <c r="B32" s="16"/>
      <c r="D32" s="17"/>
      <c r="E32" s="17"/>
      <c r="F32" s="17"/>
      <c r="G32" s="17"/>
      <c r="H32" s="18"/>
    </row>
    <row r="33" spans="1:8" s="15" customFormat="1">
      <c r="B33" s="16"/>
      <c r="D33" s="17"/>
      <c r="E33" s="17"/>
      <c r="F33" s="17"/>
      <c r="G33" s="17"/>
      <c r="H33" s="18"/>
    </row>
    <row r="34" spans="1:8" s="15" customFormat="1">
      <c r="B34" s="16"/>
      <c r="D34" s="17"/>
      <c r="E34" s="17"/>
      <c r="F34" s="17"/>
      <c r="G34" s="17"/>
      <c r="H34" s="18"/>
    </row>
    <row r="35" spans="1:8" s="15" customFormat="1">
      <c r="B35" s="16"/>
      <c r="D35" s="17"/>
      <c r="E35" s="17"/>
      <c r="F35" s="17"/>
      <c r="G35" s="17"/>
      <c r="H35" s="18"/>
    </row>
    <row r="36" spans="1:8" s="15" customFormat="1" ht="15">
      <c r="B36" s="16"/>
      <c r="D36" s="194" t="s">
        <v>40</v>
      </c>
      <c r="E36" s="195"/>
      <c r="F36" s="195"/>
      <c r="G36" s="195"/>
      <c r="H36" s="196"/>
    </row>
    <row r="37" spans="1:8" s="15" customFormat="1">
      <c r="B37" s="16"/>
      <c r="D37" s="17"/>
      <c r="E37" s="17"/>
      <c r="F37" s="17"/>
      <c r="G37" s="17"/>
      <c r="H37" s="18"/>
    </row>
    <row r="38" spans="1:8">
      <c r="A38" s="15"/>
      <c r="B38" s="16"/>
      <c r="C38" s="15"/>
      <c r="D38" s="17"/>
      <c r="E38" s="17"/>
      <c r="F38" s="17"/>
      <c r="G38" s="17"/>
      <c r="H38" s="18"/>
    </row>
    <row r="39" spans="1:8">
      <c r="A39" s="15"/>
      <c r="B39" s="16"/>
      <c r="C39" s="15"/>
      <c r="D39" s="17"/>
      <c r="E39" s="17"/>
      <c r="F39" s="17"/>
      <c r="G39" s="17"/>
      <c r="H39" s="18"/>
    </row>
    <row r="40" spans="1:8">
      <c r="A40" s="15"/>
      <c r="B40" s="16"/>
      <c r="C40" s="15"/>
      <c r="D40" s="17"/>
      <c r="E40" s="17"/>
      <c r="F40" s="17"/>
      <c r="G40" s="17"/>
      <c r="H40" s="18"/>
    </row>
    <row r="41" spans="1:8">
      <c r="A41" s="15"/>
      <c r="B41" s="16"/>
      <c r="C41" s="15"/>
      <c r="D41" s="17"/>
      <c r="E41" s="17"/>
      <c r="F41" s="17"/>
      <c r="G41" s="17"/>
      <c r="H41" s="18"/>
    </row>
  </sheetData>
  <mergeCells count="22">
    <mergeCell ref="D36:H36"/>
    <mergeCell ref="A10:H10"/>
    <mergeCell ref="A11:A12"/>
    <mergeCell ref="B11:B12"/>
    <mergeCell ref="C11:D12"/>
    <mergeCell ref="E11:E12"/>
    <mergeCell ref="F11:F12"/>
    <mergeCell ref="H11:H12"/>
    <mergeCell ref="C13:D13"/>
    <mergeCell ref="C14:D14"/>
    <mergeCell ref="C15:D15"/>
    <mergeCell ref="C17:D17"/>
    <mergeCell ref="C18:D18"/>
    <mergeCell ref="C16:D16"/>
    <mergeCell ref="G11:G12"/>
    <mergeCell ref="D8:F8"/>
    <mergeCell ref="D9:F9"/>
    <mergeCell ref="A1:H1"/>
    <mergeCell ref="A2:H2"/>
    <mergeCell ref="A3:H3"/>
    <mergeCell ref="D7:F7"/>
    <mergeCell ref="D6:F6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="115" zoomScaleSheetLayoutView="115" workbookViewId="0">
      <selection activeCell="E27" sqref="E27"/>
    </sheetView>
  </sheetViews>
  <sheetFormatPr defaultColWidth="9.125" defaultRowHeight="12.75"/>
  <cols>
    <col min="1" max="1" width="5.125" style="1" customWidth="1"/>
    <col min="2" max="2" width="25.125" style="21" customWidth="1"/>
    <col min="3" max="3" width="1.875" style="1" customWidth="1"/>
    <col min="4" max="4" width="20.625" style="1" customWidth="1"/>
    <col min="5" max="5" width="22.5" style="1" bestFit="1" customWidth="1"/>
    <col min="6" max="6" width="21.125" style="1" customWidth="1"/>
    <col min="7" max="7" width="11" style="1" bestFit="1" customWidth="1"/>
    <col min="8" max="16384" width="9.125" style="1"/>
  </cols>
  <sheetData>
    <row r="1" spans="1:15">
      <c r="A1" s="169" t="s">
        <v>1</v>
      </c>
      <c r="B1" s="169"/>
      <c r="C1" s="169"/>
      <c r="D1" s="169"/>
      <c r="E1" s="169"/>
      <c r="F1" s="169"/>
      <c r="G1" s="5"/>
      <c r="H1" s="5"/>
      <c r="I1" s="5"/>
      <c r="J1" s="5"/>
      <c r="K1" s="5"/>
      <c r="L1" s="5"/>
      <c r="M1" s="5"/>
      <c r="N1" s="5"/>
      <c r="O1" s="5"/>
    </row>
    <row r="2" spans="1:15">
      <c r="A2" s="169" t="s">
        <v>100</v>
      </c>
      <c r="B2" s="169"/>
      <c r="C2" s="169"/>
      <c r="D2" s="169"/>
      <c r="E2" s="169"/>
      <c r="F2" s="169"/>
      <c r="G2" s="5"/>
    </row>
    <row r="3" spans="1:15">
      <c r="A3" s="169" t="s">
        <v>49</v>
      </c>
      <c r="B3" s="169"/>
      <c r="C3" s="169"/>
      <c r="D3" s="169"/>
      <c r="E3" s="169"/>
      <c r="F3" s="169"/>
      <c r="G3" s="5"/>
    </row>
    <row r="4" spans="1:15">
      <c r="A4" s="84"/>
      <c r="B4" s="84"/>
      <c r="C4" s="84"/>
      <c r="D4" s="84"/>
      <c r="E4" s="84"/>
      <c r="F4" s="84"/>
      <c r="G4" s="5"/>
    </row>
    <row r="5" spans="1:15">
      <c r="A5" s="2"/>
      <c r="B5" s="3" t="s">
        <v>4</v>
      </c>
      <c r="C5" s="4" t="s">
        <v>2</v>
      </c>
      <c r="D5" s="3" t="s">
        <v>98</v>
      </c>
      <c r="E5" s="3"/>
      <c r="F5" s="2"/>
    </row>
    <row r="6" spans="1:15" ht="26.1" customHeight="1">
      <c r="A6" s="84"/>
      <c r="B6" s="3" t="s">
        <v>3</v>
      </c>
      <c r="C6" s="4" t="s">
        <v>2</v>
      </c>
      <c r="D6" s="193" t="s">
        <v>99</v>
      </c>
      <c r="E6" s="193"/>
      <c r="F6" s="84"/>
    </row>
    <row r="7" spans="1:15">
      <c r="A7" s="2"/>
      <c r="B7" s="3" t="s">
        <v>5</v>
      </c>
      <c r="C7" s="4" t="s">
        <v>2</v>
      </c>
      <c r="D7" s="100">
        <v>12500000</v>
      </c>
      <c r="E7" s="4"/>
      <c r="F7" s="2"/>
    </row>
    <row r="8" spans="1:15" ht="15" customHeight="1">
      <c r="A8" s="169"/>
      <c r="B8" s="169"/>
      <c r="C8" s="169"/>
      <c r="D8" s="169"/>
      <c r="E8" s="169"/>
      <c r="F8" s="169"/>
    </row>
    <row r="9" spans="1:15" s="6" customFormat="1" ht="33.75" customHeight="1">
      <c r="A9" s="170" t="s">
        <v>6</v>
      </c>
      <c r="B9" s="170" t="s">
        <v>7</v>
      </c>
      <c r="C9" s="211" t="s">
        <v>91</v>
      </c>
      <c r="D9" s="212"/>
      <c r="E9" s="212"/>
      <c r="F9" s="207" t="s">
        <v>8</v>
      </c>
    </row>
    <row r="10" spans="1:15" s="6" customFormat="1" ht="18" customHeight="1">
      <c r="A10" s="170"/>
      <c r="B10" s="170"/>
      <c r="C10" s="199" t="s">
        <v>9</v>
      </c>
      <c r="D10" s="200"/>
      <c r="E10" s="81" t="s">
        <v>31</v>
      </c>
      <c r="F10" s="208"/>
    </row>
    <row r="11" spans="1:15" ht="15" customHeight="1">
      <c r="A11" s="7">
        <v>1</v>
      </c>
      <c r="B11" s="7">
        <v>2</v>
      </c>
      <c r="C11" s="201">
        <v>3</v>
      </c>
      <c r="D11" s="202"/>
      <c r="E11" s="83">
        <v>5</v>
      </c>
      <c r="F11" s="8">
        <v>5</v>
      </c>
    </row>
    <row r="12" spans="1:15">
      <c r="A12" s="9" t="s">
        <v>10</v>
      </c>
      <c r="B12" s="10" t="s">
        <v>11</v>
      </c>
      <c r="C12" s="203">
        <v>7500000</v>
      </c>
      <c r="D12" s="204"/>
      <c r="E12" s="44">
        <v>5000000</v>
      </c>
      <c r="F12" s="11"/>
    </row>
    <row r="13" spans="1:15">
      <c r="A13" s="9" t="s">
        <v>12</v>
      </c>
      <c r="B13" s="10" t="s">
        <v>13</v>
      </c>
      <c r="C13" s="209">
        <v>7500000</v>
      </c>
      <c r="D13" s="210"/>
      <c r="E13" s="45">
        <v>5000000</v>
      </c>
      <c r="F13" s="11">
        <f>SUM(C13:E13)</f>
        <v>12500000</v>
      </c>
    </row>
    <row r="14" spans="1:15">
      <c r="A14" s="9" t="s">
        <v>14</v>
      </c>
      <c r="B14" s="10" t="s">
        <v>15</v>
      </c>
      <c r="C14" s="209"/>
      <c r="D14" s="210"/>
      <c r="E14" s="45"/>
      <c r="F14" s="11"/>
    </row>
    <row r="15" spans="1:15">
      <c r="A15" s="9"/>
      <c r="B15" s="10" t="s">
        <v>58</v>
      </c>
      <c r="C15" s="209">
        <f>SUM('Rincian Penggunaan Dana'!N14,'Rincian Penggunaan Dana'!O14,'Rincian Penggunaan Dana'!N32,'Rincian Penggunaan Dana'!O32)</f>
        <v>1769000</v>
      </c>
      <c r="D15" s="210"/>
      <c r="E15" s="45">
        <f>SUM('Rincian Penggunaan Dana'!O52,'Rincian Penggunaan Dana'!N52)</f>
        <v>451000</v>
      </c>
      <c r="F15" s="11">
        <f>SUM(C15:E15)</f>
        <v>2220000</v>
      </c>
    </row>
    <row r="16" spans="1:15">
      <c r="A16" s="9"/>
      <c r="B16" s="10" t="s">
        <v>89</v>
      </c>
      <c r="C16" s="209">
        <f>SUM('Rincian Penggunaan Dana'!N38,'Rincian Penggunaan Dana'!O38,'Rincian Penggunaan Dana'!N23,'Rincian Penggunaan Dana'!O23)</f>
        <v>4240000</v>
      </c>
      <c r="D16" s="210"/>
      <c r="E16" s="45">
        <f>SUM('Rincian Penggunaan Dana'!N59,'Rincian Penggunaan Dana'!O59)</f>
        <v>1540000</v>
      </c>
      <c r="F16" s="11">
        <f>SUM(C16:E16)</f>
        <v>5780000</v>
      </c>
    </row>
    <row r="17" spans="1:10">
      <c r="A17" s="9"/>
      <c r="B17" s="10" t="s">
        <v>46</v>
      </c>
      <c r="C17" s="85"/>
      <c r="D17" s="86">
        <f>SUM('Rincian Penggunaan Dana'!N28,'Rincian Penggunaan Dana'!O28,'Rincian Penggunaan Dana'!N42,'Rincian Penggunaan Dana'!O42)</f>
        <v>1500000</v>
      </c>
      <c r="E17" s="45">
        <f>SUM('Rincian Penggunaan Dana'!N62,'Rincian Penggunaan Dana'!O62)</f>
        <v>0</v>
      </c>
      <c r="F17" s="11">
        <f>SUM(D17:E17)</f>
        <v>1500000</v>
      </c>
    </row>
    <row r="18" spans="1:10">
      <c r="A18" s="9"/>
      <c r="B18" s="10" t="s">
        <v>59</v>
      </c>
      <c r="C18" s="209"/>
      <c r="D18" s="210"/>
      <c r="E18" s="45">
        <f>SUM('Rincian Penggunaan Dana'!N45,'Rincian Penggunaan Dana'!O45)</f>
        <v>3000000</v>
      </c>
      <c r="F18" s="11">
        <f>SUM(C18:E18)</f>
        <v>3000000</v>
      </c>
    </row>
    <row r="19" spans="1:10">
      <c r="A19" s="12">
        <v>4</v>
      </c>
      <c r="B19" s="13" t="s">
        <v>16</v>
      </c>
      <c r="C19" s="213">
        <f>SUM(C15:D18)</f>
        <v>7509000</v>
      </c>
      <c r="D19" s="213"/>
      <c r="E19" s="82">
        <f>SUM(E15:E18)</f>
        <v>4991000</v>
      </c>
      <c r="F19" s="14">
        <f>SUM(C19:E19)</f>
        <v>12500000</v>
      </c>
    </row>
    <row r="20" spans="1:10" s="19" customFormat="1" ht="15.75" customHeight="1">
      <c r="A20" s="15"/>
      <c r="B20" s="16"/>
      <c r="C20" s="15"/>
      <c r="D20" s="17"/>
      <c r="E20" s="17"/>
      <c r="F20" s="18"/>
    </row>
    <row r="21" spans="1:10" ht="15">
      <c r="A21" s="15"/>
      <c r="B21" s="16"/>
      <c r="C21" s="15"/>
      <c r="E21" s="20" t="s">
        <v>90</v>
      </c>
      <c r="F21" s="20"/>
      <c r="G21" s="20"/>
      <c r="H21" s="22"/>
      <c r="I21" s="24"/>
      <c r="J21" s="24"/>
    </row>
    <row r="22" spans="1:10" ht="15">
      <c r="A22" s="15"/>
      <c r="B22" s="16"/>
      <c r="C22" s="15"/>
      <c r="E22" s="20" t="s">
        <v>18</v>
      </c>
      <c r="F22" s="20"/>
      <c r="G22" s="20"/>
      <c r="H22" s="18"/>
      <c r="I22" s="24"/>
      <c r="J22" s="24"/>
    </row>
    <row r="23" spans="1:10" ht="15">
      <c r="E23" s="42"/>
      <c r="F23" s="42"/>
      <c r="G23" s="42"/>
      <c r="H23" s="42"/>
      <c r="I23" s="24"/>
      <c r="J23" s="24"/>
    </row>
    <row r="24" spans="1:10" ht="15">
      <c r="E24" s="29"/>
      <c r="F24" s="29"/>
      <c r="G24" s="29"/>
      <c r="H24" s="43"/>
      <c r="I24" s="23"/>
      <c r="J24" s="23"/>
    </row>
    <row r="25" spans="1:10" ht="15">
      <c r="E25" s="20"/>
      <c r="F25" s="20"/>
      <c r="G25" s="20"/>
      <c r="H25" s="43"/>
      <c r="I25" s="43"/>
      <c r="J25" s="43"/>
    </row>
    <row r="26" spans="1:10" ht="15">
      <c r="E26" s="20"/>
      <c r="F26" s="20"/>
      <c r="G26" s="20"/>
      <c r="H26" s="43"/>
      <c r="I26" s="43"/>
      <c r="J26" s="43"/>
    </row>
    <row r="27" spans="1:10" ht="15">
      <c r="E27" s="31" t="s">
        <v>98</v>
      </c>
      <c r="F27" s="31"/>
      <c r="G27" s="20"/>
      <c r="H27" s="43"/>
      <c r="I27" s="15"/>
      <c r="J27" s="15"/>
    </row>
    <row r="28" spans="1:10" ht="15">
      <c r="E28" s="20"/>
      <c r="F28" s="20"/>
      <c r="G28" s="20"/>
      <c r="H28" s="18"/>
      <c r="I28" s="15"/>
      <c r="J28" s="15"/>
    </row>
  </sheetData>
  <mergeCells count="18">
    <mergeCell ref="C15:D15"/>
    <mergeCell ref="C9:E9"/>
    <mergeCell ref="C18:D18"/>
    <mergeCell ref="C19:D19"/>
    <mergeCell ref="C16:D16"/>
    <mergeCell ref="C11:D11"/>
    <mergeCell ref="C12:D12"/>
    <mergeCell ref="C13:D13"/>
    <mergeCell ref="C14:D14"/>
    <mergeCell ref="A1:F1"/>
    <mergeCell ref="A2:F2"/>
    <mergeCell ref="A8:F8"/>
    <mergeCell ref="A9:A10"/>
    <mergeCell ref="B9:B10"/>
    <mergeCell ref="F9:F10"/>
    <mergeCell ref="C10:D10"/>
    <mergeCell ref="A3:F3"/>
    <mergeCell ref="D6:E6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Rincian Penggunaan Dana</vt:lpstr>
      <vt:lpstr>Rekap Pajak</vt:lpstr>
      <vt:lpstr>Rekap Penggunaan Dana</vt:lpstr>
      <vt:lpstr>Cash Flow</vt:lpstr>
      <vt:lpstr>'Cash Flow'!Print_Area</vt:lpstr>
      <vt:lpstr>'Rekap Penggunaan Dana'!Print_Area</vt:lpstr>
      <vt:lpstr>'Rincian Penggunaan Dana'!Print_Area</vt:lpstr>
      <vt:lpstr>'Cash Flow'!Print_Titles</vt:lpstr>
      <vt:lpstr>'Rekap Pajak'!Print_Titles</vt:lpstr>
      <vt:lpstr>'Rekap Penggunaan Dana'!Print_Titles</vt:lpstr>
      <vt:lpstr>'Rincian Penggunaan Dana'!Print_Titles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Recepcionist2</dc:creator>
  <cp:lastModifiedBy>Toshiba-User</cp:lastModifiedBy>
  <cp:lastPrinted>2019-10-31T00:35:05Z</cp:lastPrinted>
  <dcterms:created xsi:type="dcterms:W3CDTF">2016-12-03T05:06:15Z</dcterms:created>
  <dcterms:modified xsi:type="dcterms:W3CDTF">2020-09-21T13:52:53Z</dcterms:modified>
</cp:coreProperties>
</file>